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20\3_Hygienické potřeby - 2.Q 2020\8_Smlouva\"/>
    </mc:Choice>
  </mc:AlternateContent>
  <xr:revisionPtr revIDLastSave="28" documentId="13_ncr:1_{D8CA0EB5-CEEC-4E4F-B54A-55B84BAB887B}" xr6:coauthVersionLast="44" xr6:coauthVersionMax="45" xr10:uidLastSave="{BE279136-EFBB-469A-B595-B8756DD0E41F}"/>
  <bookViews>
    <workbookView xWindow="-120" yWindow="-120" windowWidth="20730" windowHeight="11160" xr2:uid="{00000000-000D-0000-FFFF-FFFF00000000}"/>
  </bookViews>
  <sheets>
    <sheet name="Hygienické potřeby" sheetId="10" r:id="rId1"/>
  </sheets>
  <definedNames>
    <definedName name="NA00166NAB" localSheetId="0">'Hygienické potřeby'!$W$32:$X$114</definedName>
    <definedName name="_xlnm.Print_Area" localSheetId="0">'Hygienické potřeby'!$B$1:$X$124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4" i="10" l="1"/>
  <c r="V114" i="10" s="1"/>
  <c r="T113" i="10"/>
  <c r="V113" i="10" s="1"/>
  <c r="T112" i="10"/>
  <c r="V112" i="10" s="1"/>
  <c r="T111" i="10"/>
  <c r="V111" i="10" s="1"/>
  <c r="T103" i="10"/>
  <c r="V103" i="10" s="1"/>
  <c r="T92" i="10"/>
  <c r="V92" i="10" s="1"/>
  <c r="T75" i="10"/>
  <c r="V75" i="10" s="1"/>
  <c r="T110" i="10" l="1"/>
  <c r="T109" i="10"/>
  <c r="T108" i="10"/>
  <c r="T107" i="10"/>
  <c r="T106" i="10"/>
  <c r="T105" i="10"/>
  <c r="T102" i="10"/>
  <c r="T101" i="10"/>
  <c r="T100" i="10"/>
  <c r="T99" i="10"/>
  <c r="T98" i="10"/>
  <c r="T97" i="10"/>
  <c r="T96" i="10"/>
  <c r="T95" i="10"/>
  <c r="T93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3" i="10"/>
  <c r="T72" i="10"/>
  <c r="T71" i="10"/>
  <c r="T70" i="10"/>
  <c r="T69" i="10"/>
  <c r="T68" i="10"/>
  <c r="T67" i="10"/>
  <c r="T66" i="10"/>
  <c r="T65" i="10"/>
  <c r="T63" i="10"/>
  <c r="T62" i="10"/>
  <c r="T61" i="10"/>
  <c r="T60" i="10"/>
  <c r="T59" i="10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T40" i="10"/>
  <c r="T39" i="10"/>
  <c r="T38" i="10"/>
  <c r="T37" i="10"/>
  <c r="T36" i="10"/>
  <c r="T35" i="10"/>
  <c r="V110" i="10" l="1"/>
  <c r="V109" i="10"/>
  <c r="V107" i="10"/>
  <c r="V105" i="10"/>
  <c r="V102" i="10"/>
  <c r="V101" i="10"/>
  <c r="V99" i="10"/>
  <c r="V95" i="10"/>
  <c r="V108" i="10"/>
  <c r="V106" i="10"/>
  <c r="V100" i="10"/>
  <c r="V98" i="10"/>
  <c r="V97" i="10"/>
  <c r="V96" i="10"/>
  <c r="V93" i="10"/>
  <c r="V91" i="10"/>
  <c r="V90" i="10"/>
  <c r="V89" i="10"/>
  <c r="V88" i="10"/>
  <c r="V87" i="10"/>
  <c r="V86" i="10"/>
  <c r="V85" i="10"/>
  <c r="V65" i="10"/>
  <c r="V84" i="10" l="1"/>
  <c r="V83" i="10"/>
  <c r="V82" i="10"/>
  <c r="V81" i="10"/>
  <c r="V80" i="10"/>
  <c r="V79" i="10"/>
  <c r="V78" i="10"/>
  <c r="V77" i="10"/>
  <c r="V76" i="10"/>
  <c r="V73" i="10"/>
  <c r="V72" i="10"/>
  <c r="V71" i="10"/>
  <c r="V70" i="10"/>
  <c r="V69" i="10"/>
  <c r="V68" i="10"/>
  <c r="V67" i="10"/>
  <c r="V66" i="10"/>
  <c r="V63" i="10"/>
  <c r="V62" i="10"/>
  <c r="V61" i="10"/>
  <c r="V60" i="10"/>
  <c r="V59" i="10"/>
  <c r="V41" i="10"/>
  <c r="V40" i="10"/>
  <c r="V39" i="10"/>
  <c r="V38" i="10"/>
  <c r="V37" i="10"/>
  <c r="V36" i="10"/>
  <c r="V35" i="10"/>
  <c r="T34" i="10" l="1"/>
  <c r="V34" i="10" s="1"/>
  <c r="V116" i="10" s="1" a="1"/>
  <c r="V116" i="10" s="1"/>
  <c r="W116" i="10" l="1"/>
  <c r="X116" i="10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AF90DB-2ED9-4B25-9D45-8DB6B113BF81}" name="NA00166NAB" type="6" refreshedVersion="6" background="1" saveData="1">
    <textPr codePage="1250" sourceFile="C:\Sklad\nabidky\NA00166NAB.TXT" delimited="0" decimal="," thousands=" ">
      <textFields count="9">
        <textField/>
        <textField position="4"/>
        <textField position="46"/>
        <textField position="57"/>
        <textField position="62"/>
        <textField position="69"/>
        <textField position="74"/>
        <textField position="88"/>
        <textField position="102"/>
      </textFields>
    </textPr>
  </connection>
</connections>
</file>

<file path=xl/sharedStrings.xml><?xml version="1.0" encoding="utf-8"?>
<sst xmlns="http://schemas.openxmlformats.org/spreadsheetml/2006/main" count="312" uniqueCount="239">
  <si>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</si>
  <si>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</si>
  <si>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</si>
  <si>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</si>
  <si>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</si>
  <si>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</si>
  <si>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</si>
  <si>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</si>
  <si>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</si>
  <si>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</si>
  <si>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</si>
  <si>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</si>
  <si>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</si>
  <si>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</si>
  <si>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</si>
  <si>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</si>
  <si>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</si>
  <si>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</si>
  <si>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</si>
  <si>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</si>
  <si>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</si>
  <si>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</si>
  <si>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</si>
  <si>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</si>
  <si>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</si>
  <si>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</si>
  <si>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</si>
  <si>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</si>
  <si>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</si>
  <si>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</si>
  <si>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</si>
  <si>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</si>
  <si>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</si>
  <si>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</si>
  <si>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</si>
  <si>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</si>
  <si>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</si>
  <si>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</si>
  <si>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</si>
  <si>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</si>
  <si>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</si>
  <si>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</si>
  <si>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</si>
  <si>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</si>
  <si>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</si>
  <si>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</si>
  <si>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</si>
  <si>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</si>
  <si>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</si>
  <si>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</si>
  <si>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</si>
  <si>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</si>
  <si>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</si>
  <si>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</si>
  <si>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</si>
  <si>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</si>
  <si>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</si>
  <si>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</si>
  <si>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</si>
  <si>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</si>
  <si>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</si>
  <si>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</si>
  <si>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</si>
  <si>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</si>
  <si>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</si>
  <si>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</si>
  <si>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</si>
  <si>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</si>
  <si>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</si>
  <si>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</si>
  <si>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HIT čistící prostředek na podlahu, 5 kg/ks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</si>
  <si>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</si>
  <si>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</si>
  <si>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</si>
  <si>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</si>
  <si>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</si>
  <si>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CIF cream citrus, 500ml/ks</t>
  </si>
  <si>
    <t>Clin spray na okna spray, 500 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</si>
  <si>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</si>
  <si>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</si>
  <si>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</si>
  <si>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</si>
  <si>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</si>
  <si>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</si>
  <si>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</si>
  <si>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Krém na ruce ochranný, hydratační,  100 g</t>
  </si>
  <si>
    <t>ubrousky papírové, bílé,  30 x 30 cm ( min.100 ks/bal.)</t>
  </si>
  <si>
    <t>ÚKLIDOVÉ PROSTŘEDKY</t>
  </si>
  <si>
    <t>houba na nádobí malá / mix (10ks/balení)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</si>
  <si>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</si>
  <si>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</si>
  <si>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</si>
  <si>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</si>
  <si>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</si>
  <si>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</si>
  <si>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rukavice gumové M, Spontex Optimal</t>
  </si>
  <si>
    <t>rukavice gumové XL, Spontex Optimal</t>
  </si>
  <si>
    <t>lopatka se smetáčkem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</si>
  <si>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</si>
  <si>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</si>
  <si>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</si>
  <si>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</si>
  <si>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zatahovací 120l, 70x100, (10ks/role)</t>
  </si>
  <si>
    <t>NÁPLNĚ DO ZÁSOBNÍKŮ</t>
  </si>
  <si>
    <t>pěnové mýdlo, čiré, 800ml, minim.2000dávek vhodná do zásobníku TORK 453000 (1 karton/4 ks)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</si>
  <si>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</si>
  <si>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</si>
  <si>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</si>
  <si>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</si>
  <si>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</si>
  <si>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</si>
  <si>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</si>
  <si>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sada</t>
  </si>
  <si>
    <t>role</t>
  </si>
  <si>
    <t>balení</t>
  </si>
  <si>
    <t>karton</t>
  </si>
  <si>
    <t>Domestos desinf.a čist. prostředek, 750 ml/ks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</si>
  <si>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</si>
  <si>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</si>
  <si>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</si>
  <si>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</si>
  <si>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</si>
  <si>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</si>
  <si>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</si>
  <si>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</si>
  <si>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</si>
  <si>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DeLonghi odvápňovač pro kávovary EcoDecalk, 500 ml./ks</t>
  </si>
  <si>
    <t>Radek Ježek, mobil: 603 179 986, radek.jezek@csicr.cz</t>
  </si>
  <si>
    <t>BREF power activ 4 závěs do WC</t>
  </si>
  <si>
    <t>CELKEM</t>
  </si>
  <si>
    <t>Celková cena včetně DPH</t>
  </si>
  <si>
    <t>Finish, leštidlo do myčky, 800 ml/ks</t>
  </si>
  <si>
    <t>Ravak Cleaner, čistící prostředek do kuchyně a koupelny,  500 ml/ks</t>
  </si>
  <si>
    <t>Cif Power Cream čistič koupelny 750ml/ks</t>
  </si>
  <si>
    <t>Savo proti plísni v rozprašovači, 500 ml/ks</t>
  </si>
  <si>
    <t>houba na nádobí MAXI / mix (5ks/balení)</t>
  </si>
  <si>
    <t>kartáč na nádobí</t>
  </si>
  <si>
    <t>Vileda Ultramax mop náhrada Microfibre 2v1,  36x14 cm</t>
  </si>
  <si>
    <t>Sáčky papírové Kärcher T12/1, (10ks/balení)</t>
  </si>
  <si>
    <t>pytle na odpad 120l,70x110,80u žluté ( 15ks/role)</t>
  </si>
  <si>
    <t>pytle na odpad 120l,70x110,80u modré ( 15ks/role)</t>
  </si>
  <si>
    <t>pytle do skartovacího stroje  530 x 340 x 1 000 mm (vhodný do typu HSM 225.2/386) (5ks/balení)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</si>
  <si>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</si>
  <si>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</si>
  <si>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Tekutý čistič pračky, 250 ml/ks (např. Lanza Lemon Freshness)</t>
  </si>
  <si>
    <t>JAR na nádobí, 450 ml.</t>
  </si>
  <si>
    <t>Larrin na rez a vodní kámen - spotřebiče,  500ml/ks</t>
  </si>
  <si>
    <t>KRTEK čistič potrubí 900 g</t>
  </si>
  <si>
    <t>Pronto čistič na laminát, 750ml/ks</t>
  </si>
  <si>
    <t>Aviváž na praní, 1l</t>
  </si>
  <si>
    <t>Calgonit Finish Lemon a limetka - osvěžovač do myčky</t>
  </si>
  <si>
    <t>mýdlo tekuté, desinfekční, pumpička,  500ml/ks</t>
  </si>
  <si>
    <t>rukavice gumové L , Spontex Optimal</t>
  </si>
  <si>
    <t>smetáček</t>
  </si>
  <si>
    <t>štětka na WC</t>
  </si>
  <si>
    <t>Sáčky papírové Kärcher T10/1, (10ks/balení)</t>
  </si>
  <si>
    <t>Sáčky do vysavače MIELE G/N (5 sáčků + 2 filtry/balení)</t>
  </si>
  <si>
    <t>sáček do odpad.koše  35l ( 50ks/role)</t>
  </si>
  <si>
    <t xml:space="preserve">Papírové ručníky, min. bílé,  min.2vrst, útržek 25x23 cm, (min. 150/balení) např. ZZ White - vhodné do zásobníku JOLLY AH 20 </t>
  </si>
  <si>
    <t>Kompletní zadávací podmínky jsou stanoveny ve Výzvě k podání nabídek č.j. ČŠIG-1326/20-G42 (zveřejněné na profilu zadavatele: https://nen.nipez.cz/profil/CSI a webu: http://www.csicr.cz/cz/VEREJNE-ZAKAZKY).</t>
  </si>
  <si>
    <t>WC čistič Savo 750ml Turbo</t>
  </si>
  <si>
    <t>Savo  1l original obyč</t>
  </si>
  <si>
    <t>WC čistič Domestos 750ml Fresh zelený</t>
  </si>
  <si>
    <t>Písek tekutý REAL 600g Klasik modrý</t>
  </si>
  <si>
    <t>Univerzal Ajax 1L Lagoon Flowers tyrkys</t>
  </si>
  <si>
    <t>Univerzál Cif Briliance 1l Oceán</t>
  </si>
  <si>
    <t>Nádobí Jar 900ml Citron</t>
  </si>
  <si>
    <t>Nádobí Jar 450ml Citrón</t>
  </si>
  <si>
    <t>Jar tablety do myčky Yellow A.One 96k</t>
  </si>
  <si>
    <t>Calgonit/Finish lesk 800ml</t>
  </si>
  <si>
    <t>Milit myčka sůl 1,5kg</t>
  </si>
  <si>
    <t>Leštěnka Pronto spray Multis.400ml</t>
  </si>
  <si>
    <t>Larrin na spotřebiče-rez a vod.kámen 500</t>
  </si>
  <si>
    <t>\o\Saeko Descaler odvápňovač 250ml</t>
  </si>
  <si>
    <t>\o\Patrona filtrační Saeco Brita Intenza</t>
  </si>
  <si>
    <t>\O\Vodní filtr Delonhi DLS C002</t>
  </si>
  <si>
    <t>\o\DeLonghi 500ml odvápňovač pro kávova</t>
  </si>
  <si>
    <t>\o\Ravak Cleaner 500ml</t>
  </si>
  <si>
    <t>Písek tekutý Cif 500ml/720g bílý</t>
  </si>
  <si>
    <t>Okna Clin 500ml Lemon MR</t>
  </si>
  <si>
    <t>Koupelny Cif 750ml MR</t>
  </si>
  <si>
    <t>\o\Louh Muscle 1l čistič odpadu gelový</t>
  </si>
  <si>
    <t>Louh hydroxid sodný 1kg</t>
  </si>
  <si>
    <t>Savo plíseň MR 500ml</t>
  </si>
  <si>
    <t>Mýdlový čistič Pronto 750ml laminát.podl</t>
  </si>
  <si>
    <t>Aviváž Robeta/Obzor 1l fialová koncentrá</t>
  </si>
  <si>
    <t>Čistič myčky Madel 250ml</t>
  </si>
  <si>
    <t>Calgonit DEO do myčky Lemon 1ks</t>
  </si>
  <si>
    <t>WC závěs Bref 4koule Lemon 51g</t>
  </si>
  <si>
    <t>\O\Osvěžovač Glade 300ml mix</t>
  </si>
  <si>
    <t>Osvěžovač Gel Wind 150ml Citron</t>
  </si>
  <si>
    <t>Osvěžovač vonná závěsk Kalvei HangTag</t>
  </si>
  <si>
    <t>Krém na ruce Vakavo 100ml s glycerinem</t>
  </si>
  <si>
    <t>Ubrousky 1vr.33x33cm 100ks bílé</t>
  </si>
  <si>
    <t>Houbička nadobí po 10ks 8x5x2.5cm</t>
  </si>
  <si>
    <t>Houbička nádobí s dráž *5ks* MAXI</t>
  </si>
  <si>
    <t>Utěrka houbová 5ks 15x18cm</t>
  </si>
  <si>
    <t>Utěrka UNI víceučelová 3ks 38x38cm</t>
  </si>
  <si>
    <t>Hadr na podlahu PETR 50x60cm menší</t>
  </si>
  <si>
    <t>Hadr na podlahu švédský 50x60cm 250g</t>
  </si>
  <si>
    <t>Kartáč na nádobí 4420                /10</t>
  </si>
  <si>
    <t>Gumové rukavice Jana č.8-8,5 M       /12</t>
  </si>
  <si>
    <t>Gumové rukavice Jana č.9-9,5 L       /12</t>
  </si>
  <si>
    <t>Gumové rukavice Jana č.10-10,5 XL    /12</t>
  </si>
  <si>
    <t>Souprava smetáček+lopatka Perfekt/2010</t>
  </si>
  <si>
    <t>Smetáček PE obyč. YA  26x3,5cm</t>
  </si>
  <si>
    <t>WC kartáč 75mm 4306 bílý</t>
  </si>
  <si>
    <t>Mop NN VILEDA UltraMax na mokro</t>
  </si>
  <si>
    <t>\o\Sáčky do vysavače Miele GN Hyclean 3D</t>
  </si>
  <si>
    <t>Sáčky do koše 60l 60x80 /15mi zatah.10ZE</t>
  </si>
  <si>
    <t>Sáčky do koše 35l 50x60 /6mi 50ks černé</t>
  </si>
  <si>
    <t>Sáčky do koše 60l 63x74 /7mi 50ks černý</t>
  </si>
  <si>
    <t>Pytle 120L/40mi 70x110cm role-25ks černá</t>
  </si>
  <si>
    <t>Pytle 120L/60mi 70x110cm role-20ks černá</t>
  </si>
  <si>
    <t>\O\Pytle 120L/80mi 70x110cm 15ks žlutý</t>
  </si>
  <si>
    <t>\O\Pytle 120L/80mi 70x110cm 15ks modrý</t>
  </si>
  <si>
    <t>Pytle 110L/45mi 70x100cm role-25ks zatah</t>
  </si>
  <si>
    <t>\o\Pytle do skartovačky 530x340x1000 5ks</t>
  </si>
  <si>
    <t>Toaletní papír 2vrs.160 ForestBIG 48/16m</t>
  </si>
  <si>
    <t>Toaletní papír Gigant 2vrs.190 Celuloza</t>
  </si>
  <si>
    <t>Sáčky na vložky uzké krab.13x9cm 30ks</t>
  </si>
  <si>
    <t>Univerzal Hit 5l</t>
  </si>
  <si>
    <t>Mřížka do pisoaru vonná *Cleamen*</t>
  </si>
  <si>
    <t>Utěrka UNI Petr 38x38cm 110g modrá 10ks</t>
  </si>
  <si>
    <t>\o\Sáčky do vysavače karcher T12/1 10ks</t>
  </si>
  <si>
    <t>\O\Sáčky do vysavače Karcher T10/1 2x5ks</t>
  </si>
  <si>
    <t>\o\Tekuté mýdlo zpěn.Tork S3 500902 800ml 4ks</t>
  </si>
  <si>
    <t>Papírové ručníky ZZ 2vr.60116 celuloza 150 útržků</t>
  </si>
  <si>
    <t>Toaletní papír Gigant 2vrs.230 Celuloza</t>
  </si>
  <si>
    <t>Papírové ručníky ZZ 2vr.60116 celuloza 150utrřků</t>
  </si>
  <si>
    <t>Papírové ručníky role 2vr PK Midi</t>
  </si>
  <si>
    <t>Papírové ručníky role 2vr PK Maxi</t>
  </si>
  <si>
    <t>\O\Pap.ruč.W 2vr.416597 Paperne přepočet na 110ut</t>
  </si>
  <si>
    <t>Utěrka Švédská MMS 4ks 30x30cm</t>
  </si>
  <si>
    <t xml:space="preserve">Tekuté mýdlo 500ml Riva Antibakteriální </t>
  </si>
  <si>
    <t>Gelové kapsle na praní Persil 56ks</t>
  </si>
  <si>
    <t>Název</t>
  </si>
  <si>
    <t>obj.č</t>
  </si>
  <si>
    <t>ČESKÁ ŠKOLNÍ INSPEKCE - PŘÍLOHA KUPNÍ SMLOUVY - Hygienické potřeby - 2.Q 2020 ČŠIG-S-142/20-G42, čj. ČŠIG-1772/20-G42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</si>
</sst>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10" xfId="0" applyBorder="1" applyAlignment="1">
      <alignment horizontal="center"/>
    </xf>
    <xf numFmtId="0" fontId="13" fillId="0" borderId="10" xfId="0" applyFont="1" applyBorder="1" applyAlignment="1" applyProtection="1">
      <alignment horizontal="center" wrapText="1"/>
      <protection locked="0"/>
    </xf>
    <xf numFmtId="0" fontId="0" fillId="3" borderId="10" xfId="0" applyFill="1" applyBorder="1" applyAlignment="1">
      <alignment horizontal="center"/>
    </xf>
    <xf numFmtId="44" fontId="1" fillId="0" borderId="12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44" fontId="0" fillId="0" borderId="16" xfId="0" applyNumberFormat="1" applyFill="1" applyBorder="1" applyAlignment="1" applyProtection="1">
      <alignment horizontal="center"/>
    </xf>
    <xf numFmtId="44" fontId="0" fillId="3" borderId="16" xfId="0" applyNumberFormat="1" applyFill="1" applyBorder="1" applyAlignment="1" applyProtection="1">
      <alignment horizontal="center"/>
    </xf>
    <xf numFmtId="44" fontId="0" fillId="2" borderId="16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44" fontId="1" fillId="0" borderId="2" xfId="0" applyNumberFormat="1" applyFont="1" applyFill="1" applyBorder="1" applyProtection="1">
      <protection locked="0"/>
    </xf>
    <xf numFmtId="44" fontId="1" fillId="0" borderId="20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1" xfId="0" applyFill="1" applyBorder="1" applyAlignment="1" applyProtection="1">
      <alignment horizontal="center"/>
    </xf>
    <xf numFmtId="44" fontId="0" fillId="3" borderId="19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10" fillId="0" borderId="2" xfId="0" applyFont="1" applyBorder="1" applyAlignment="1"/>
    <xf numFmtId="0" fontId="0" fillId="0" borderId="0" xfId="0" applyFill="1" applyAlignment="1" applyProtection="1">
      <alignment horizontal="centerContinuous" vertical="center" wrapText="1"/>
      <protection locked="0"/>
    </xf>
    <xf numFmtId="0" fontId="0" fillId="0" borderId="1" xfId="0" applyFill="1" applyBorder="1" applyAlignment="1" applyProtection="1">
      <alignment horizontal="centerContinuous" vertical="center" wrapText="1"/>
      <protection locked="0"/>
    </xf>
    <xf numFmtId="0" fontId="3" fillId="0" borderId="1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44" fontId="0" fillId="3" borderId="22" xfId="0" applyNumberFormat="1" applyFill="1" applyBorder="1" applyAlignment="1" applyProtection="1">
      <alignment horizontal="center"/>
    </xf>
    <xf numFmtId="44" fontId="0" fillId="0" borderId="22" xfId="0" applyNumberFormat="1" applyFill="1" applyBorder="1" applyAlignment="1" applyProtection="1">
      <alignment horizontal="center"/>
    </xf>
    <xf numFmtId="44" fontId="0" fillId="0" borderId="7" xfId="0" applyNumberFormat="1" applyFill="1" applyBorder="1" applyAlignment="1" applyProtection="1">
      <alignment horizontal="center"/>
    </xf>
    <xf numFmtId="44" fontId="0" fillId="3" borderId="7" xfId="0" applyNumberFormat="1" applyFill="1" applyBorder="1" applyAlignment="1" applyProtection="1">
      <alignment horizontal="center"/>
    </xf>
    <xf numFmtId="44" fontId="0" fillId="2" borderId="7" xfId="0" applyNumberFormat="1" applyFill="1" applyBorder="1" applyAlignment="1" applyProtection="1">
      <alignment horizontal="center"/>
    </xf>
    <xf numFmtId="44" fontId="0" fillId="0" borderId="25" xfId="0" applyNumberForma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vertical="center" wrapText="1"/>
    </xf>
    <xf numFmtId="0" fontId="0" fillId="0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wrapText="1"/>
    </xf>
    <xf numFmtId="0" fontId="0" fillId="0" borderId="5" xfId="0" applyBorder="1" applyAlignment="1">
      <alignment wrapText="1"/>
    </xf>
    <xf numFmtId="0" fontId="0" fillId="3" borderId="3" xfId="0" applyFont="1" applyFill="1" applyBorder="1" applyAlignment="1" applyProtection="1">
      <alignment wrapText="1"/>
    </xf>
    <xf numFmtId="0" fontId="0" fillId="3" borderId="5" xfId="0" applyFont="1" applyFill="1" applyBorder="1" applyAlignment="1">
      <alignment wrapText="1"/>
    </xf>
    <xf numFmtId="0" fontId="0" fillId="2" borderId="3" xfId="0" applyFill="1" applyBorder="1" applyAlignment="1" applyProtection="1">
      <alignment wrapText="1"/>
    </xf>
    <xf numFmtId="0" fontId="0" fillId="2" borderId="5" xfId="0" applyFill="1" applyBorder="1" applyAlignment="1">
      <alignment wrapText="1"/>
    </xf>
    <xf numFmtId="0" fontId="0" fillId="0" borderId="5" xfId="0" applyFill="1" applyBorder="1" applyAlignment="1" applyProtection="1">
      <alignment wrapText="1"/>
    </xf>
    <xf numFmtId="0" fontId="0" fillId="0" borderId="3" xfId="0" applyFill="1" applyBorder="1" applyAlignment="1" applyProtection="1">
      <alignment horizontal="left" wrapText="1"/>
    </xf>
    <xf numFmtId="0" fontId="0" fillId="0" borderId="16" xfId="0" applyFill="1" applyBorder="1" applyAlignment="1" applyProtection="1">
      <alignment horizontal="left" wrapText="1"/>
    </xf>
    <xf numFmtId="0" fontId="0" fillId="3" borderId="3" xfId="0" applyFill="1" applyBorder="1" applyAlignment="1" applyProtection="1">
      <alignment horizontal="left" wrapText="1"/>
    </xf>
    <xf numFmtId="0" fontId="0" fillId="3" borderId="16" xfId="0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0" borderId="8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" xfId="0" applyBorder="1" applyAlignment="1"/>
    <xf numFmtId="0" fontId="12" fillId="0" borderId="0" xfId="0" applyFont="1" applyAlignment="1"/>
    <xf numFmtId="0" fontId="6" fillId="0" borderId="0" xfId="0" applyFont="1" applyAlignment="1"/>
    <xf numFmtId="0" fontId="9" fillId="2" borderId="17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9" fillId="2" borderId="23" xfId="0" applyFont="1" applyFill="1" applyBorder="1" applyAlignment="1" applyProtection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 wrapText="1"/>
    </xf>
    <xf numFmtId="0" fontId="0" fillId="2" borderId="14" xfId="0" applyFill="1" applyBorder="1" applyAlignment="1" applyProtection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>
      <alignment wrapText="1"/>
    </xf>
    <xf numFmtId="0" fontId="0" fillId="0" borderId="7" xfId="0" applyFill="1" applyBorder="1" applyAlignment="1"/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5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00166NAB" connectionId="1" xr16:uid="{C49E30F4-F8F2-4FA2-A6D4-437E6DE2447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"/>
  <sheetViews>
    <sheetView tabSelected="1" topLeftCell="L28" zoomScaleNormal="100" workbookViewId="0">
      <selection activeCell="A65" sqref="A65"/>
    </sheetView>
  </sheetViews>
  <sheetFormatPr defaultRowHeight="15" x14ac:dyDescent="0.25"/>
  <cols>
    <col min="1" max="1" width="8" style="3" hidden="1" customWidth="1"/>
    <col min="2" max="2" width="9.140625" style="43"/>
    <col min="3" max="3" width="75.5703125" style="43" customWidth="1"/>
    <col min="4" max="4" width="9.28515625" style="3" customWidth="1"/>
    <col min="5" max="5" width="11.7109375" style="3" customWidth="1"/>
    <col min="6" max="6" width="11" style="3" customWidth="1"/>
    <col min="7" max="7" width="13.42578125" style="3" customWidth="1"/>
    <col min="8" max="8" width="18" style="3" customWidth="1"/>
    <col min="9" max="9" width="19.7109375" style="3" customWidth="1"/>
    <col min="10" max="10" width="9.28515625" style="3" customWidth="1"/>
    <col min="11" max="11" width="12.5703125" style="3" customWidth="1"/>
    <col min="12" max="12" width="8.7109375" style="3" customWidth="1"/>
    <col min="13" max="13" width="9" style="3" customWidth="1"/>
    <col min="14" max="14" width="11.28515625" style="3" customWidth="1"/>
    <col min="15" max="15" width="8.140625" style="3" customWidth="1"/>
    <col min="16" max="16" width="6" style="3" customWidth="1"/>
    <col min="17" max="17" width="10" style="3" customWidth="1"/>
    <col min="18" max="18" width="9" style="3" customWidth="1"/>
    <col min="19" max="19" width="4.5703125" style="3" customWidth="1"/>
    <col min="20" max="20" width="12" style="3" customWidth="1"/>
    <col min="21" max="21" width="15.7109375" style="3" customWidth="1"/>
    <col min="22" max="22" width="19.7109375" style="3" customWidth="1"/>
    <col min="23" max="23" width="17.5703125" style="3" bestFit="1" customWidth="1"/>
    <col min="24" max="24" width="48" style="3" bestFit="1" customWidth="1"/>
    <col min="25" max="261" width="9.140625" style="3"/>
    <col min="262" max="262" width="52.5703125" style="3" customWidth="1"/>
    <col min="263" max="263" width="9.140625" style="3"/>
    <col min="264" max="264" width="12" style="3" customWidth="1"/>
    <col min="265" max="265" width="14.85546875" style="3" customWidth="1"/>
    <col min="266" max="266" width="14.7109375" style="3" customWidth="1"/>
    <col min="267" max="517" width="9.140625" style="3"/>
    <col min="518" max="518" width="52.5703125" style="3" customWidth="1"/>
    <col min="519" max="519" width="9.140625" style="3"/>
    <col min="520" max="520" width="12" style="3" customWidth="1"/>
    <col min="521" max="521" width="14.85546875" style="3" customWidth="1"/>
    <col min="522" max="522" width="14.7109375" style="3" customWidth="1"/>
    <col min="523" max="773" width="9.140625" style="3"/>
    <col min="774" max="774" width="52.5703125" style="3" customWidth="1"/>
    <col min="775" max="775" width="9.140625" style="3"/>
    <col min="776" max="776" width="12" style="3" customWidth="1"/>
    <col min="777" max="777" width="14.85546875" style="3" customWidth="1"/>
    <col min="778" max="778" width="14.7109375" style="3" customWidth="1"/>
    <col min="779" max="1029" width="9.140625" style="3"/>
    <col min="1030" max="1030" width="52.5703125" style="3" customWidth="1"/>
    <col min="1031" max="1031" width="9.140625" style="3"/>
    <col min="1032" max="1032" width="12" style="3" customWidth="1"/>
    <col min="1033" max="1033" width="14.85546875" style="3" customWidth="1"/>
    <col min="1034" max="1034" width="14.7109375" style="3" customWidth="1"/>
    <col min="1035" max="1285" width="9.140625" style="3"/>
    <col min="1286" max="1286" width="52.5703125" style="3" customWidth="1"/>
    <col min="1287" max="1287" width="9.140625" style="3"/>
    <col min="1288" max="1288" width="12" style="3" customWidth="1"/>
    <col min="1289" max="1289" width="14.85546875" style="3" customWidth="1"/>
    <col min="1290" max="1290" width="14.7109375" style="3" customWidth="1"/>
    <col min="1291" max="1541" width="9.140625" style="3"/>
    <col min="1542" max="1542" width="52.5703125" style="3" customWidth="1"/>
    <col min="1543" max="1543" width="9.140625" style="3"/>
    <col min="1544" max="1544" width="12" style="3" customWidth="1"/>
    <col min="1545" max="1545" width="14.85546875" style="3" customWidth="1"/>
    <col min="1546" max="1546" width="14.7109375" style="3" customWidth="1"/>
    <col min="1547" max="1797" width="9.140625" style="3"/>
    <col min="1798" max="1798" width="52.5703125" style="3" customWidth="1"/>
    <col min="1799" max="1799" width="9.140625" style="3"/>
    <col min="1800" max="1800" width="12" style="3" customWidth="1"/>
    <col min="1801" max="1801" width="14.85546875" style="3" customWidth="1"/>
    <col min="1802" max="1802" width="14.7109375" style="3" customWidth="1"/>
    <col min="1803" max="2053" width="9.140625" style="3"/>
    <col min="2054" max="2054" width="52.5703125" style="3" customWidth="1"/>
    <col min="2055" max="2055" width="9.140625" style="3"/>
    <col min="2056" max="2056" width="12" style="3" customWidth="1"/>
    <col min="2057" max="2057" width="14.85546875" style="3" customWidth="1"/>
    <col min="2058" max="2058" width="14.7109375" style="3" customWidth="1"/>
    <col min="2059" max="2309" width="9.140625" style="3"/>
    <col min="2310" max="2310" width="52.5703125" style="3" customWidth="1"/>
    <col min="2311" max="2311" width="9.140625" style="3"/>
    <col min="2312" max="2312" width="12" style="3" customWidth="1"/>
    <col min="2313" max="2313" width="14.85546875" style="3" customWidth="1"/>
    <col min="2314" max="2314" width="14.7109375" style="3" customWidth="1"/>
    <col min="2315" max="2565" width="9.140625" style="3"/>
    <col min="2566" max="2566" width="52.5703125" style="3" customWidth="1"/>
    <col min="2567" max="2567" width="9.140625" style="3"/>
    <col min="2568" max="2568" width="12" style="3" customWidth="1"/>
    <col min="2569" max="2569" width="14.85546875" style="3" customWidth="1"/>
    <col min="2570" max="2570" width="14.7109375" style="3" customWidth="1"/>
    <col min="2571" max="2821" width="9.140625" style="3"/>
    <col min="2822" max="2822" width="52.5703125" style="3" customWidth="1"/>
    <col min="2823" max="2823" width="9.140625" style="3"/>
    <col min="2824" max="2824" width="12" style="3" customWidth="1"/>
    <col min="2825" max="2825" width="14.85546875" style="3" customWidth="1"/>
    <col min="2826" max="2826" width="14.7109375" style="3" customWidth="1"/>
    <col min="2827" max="3077" width="9.140625" style="3"/>
    <col min="3078" max="3078" width="52.5703125" style="3" customWidth="1"/>
    <col min="3079" max="3079" width="9.140625" style="3"/>
    <col min="3080" max="3080" width="12" style="3" customWidth="1"/>
    <col min="3081" max="3081" width="14.85546875" style="3" customWidth="1"/>
    <col min="3082" max="3082" width="14.7109375" style="3" customWidth="1"/>
    <col min="3083" max="3333" width="9.140625" style="3"/>
    <col min="3334" max="3334" width="52.5703125" style="3" customWidth="1"/>
    <col min="3335" max="3335" width="9.140625" style="3"/>
    <col min="3336" max="3336" width="12" style="3" customWidth="1"/>
    <col min="3337" max="3337" width="14.85546875" style="3" customWidth="1"/>
    <col min="3338" max="3338" width="14.7109375" style="3" customWidth="1"/>
    <col min="3339" max="3589" width="9.140625" style="3"/>
    <col min="3590" max="3590" width="52.5703125" style="3" customWidth="1"/>
    <col min="3591" max="3591" width="9.140625" style="3"/>
    <col min="3592" max="3592" width="12" style="3" customWidth="1"/>
    <col min="3593" max="3593" width="14.85546875" style="3" customWidth="1"/>
    <col min="3594" max="3594" width="14.7109375" style="3" customWidth="1"/>
    <col min="3595" max="3845" width="9.140625" style="3"/>
    <col min="3846" max="3846" width="52.5703125" style="3" customWidth="1"/>
    <col min="3847" max="3847" width="9.140625" style="3"/>
    <col min="3848" max="3848" width="12" style="3" customWidth="1"/>
    <col min="3849" max="3849" width="14.85546875" style="3" customWidth="1"/>
    <col min="3850" max="3850" width="14.7109375" style="3" customWidth="1"/>
    <col min="3851" max="4101" width="9.140625" style="3"/>
    <col min="4102" max="4102" width="52.5703125" style="3" customWidth="1"/>
    <col min="4103" max="4103" width="9.140625" style="3"/>
    <col min="4104" max="4104" width="12" style="3" customWidth="1"/>
    <col min="4105" max="4105" width="14.85546875" style="3" customWidth="1"/>
    <col min="4106" max="4106" width="14.7109375" style="3" customWidth="1"/>
    <col min="4107" max="4357" width="9.140625" style="3"/>
    <col min="4358" max="4358" width="52.5703125" style="3" customWidth="1"/>
    <col min="4359" max="4359" width="9.140625" style="3"/>
    <col min="4360" max="4360" width="12" style="3" customWidth="1"/>
    <col min="4361" max="4361" width="14.85546875" style="3" customWidth="1"/>
    <col min="4362" max="4362" width="14.7109375" style="3" customWidth="1"/>
    <col min="4363" max="4613" width="9.140625" style="3"/>
    <col min="4614" max="4614" width="52.5703125" style="3" customWidth="1"/>
    <col min="4615" max="4615" width="9.140625" style="3"/>
    <col min="4616" max="4616" width="12" style="3" customWidth="1"/>
    <col min="4617" max="4617" width="14.85546875" style="3" customWidth="1"/>
    <col min="4618" max="4618" width="14.7109375" style="3" customWidth="1"/>
    <col min="4619" max="4869" width="9.140625" style="3"/>
    <col min="4870" max="4870" width="52.5703125" style="3" customWidth="1"/>
    <col min="4871" max="4871" width="9.140625" style="3"/>
    <col min="4872" max="4872" width="12" style="3" customWidth="1"/>
    <col min="4873" max="4873" width="14.85546875" style="3" customWidth="1"/>
    <col min="4874" max="4874" width="14.7109375" style="3" customWidth="1"/>
    <col min="4875" max="5125" width="9.140625" style="3"/>
    <col min="5126" max="5126" width="52.5703125" style="3" customWidth="1"/>
    <col min="5127" max="5127" width="9.140625" style="3"/>
    <col min="5128" max="5128" width="12" style="3" customWidth="1"/>
    <col min="5129" max="5129" width="14.85546875" style="3" customWidth="1"/>
    <col min="5130" max="5130" width="14.7109375" style="3" customWidth="1"/>
    <col min="5131" max="5381" width="9.140625" style="3"/>
    <col min="5382" max="5382" width="52.5703125" style="3" customWidth="1"/>
    <col min="5383" max="5383" width="9.140625" style="3"/>
    <col min="5384" max="5384" width="12" style="3" customWidth="1"/>
    <col min="5385" max="5385" width="14.85546875" style="3" customWidth="1"/>
    <col min="5386" max="5386" width="14.7109375" style="3" customWidth="1"/>
    <col min="5387" max="5637" width="9.140625" style="3"/>
    <col min="5638" max="5638" width="52.5703125" style="3" customWidth="1"/>
    <col min="5639" max="5639" width="9.140625" style="3"/>
    <col min="5640" max="5640" width="12" style="3" customWidth="1"/>
    <col min="5641" max="5641" width="14.85546875" style="3" customWidth="1"/>
    <col min="5642" max="5642" width="14.7109375" style="3" customWidth="1"/>
    <col min="5643" max="5893" width="9.140625" style="3"/>
    <col min="5894" max="5894" width="52.5703125" style="3" customWidth="1"/>
    <col min="5895" max="5895" width="9.140625" style="3"/>
    <col min="5896" max="5896" width="12" style="3" customWidth="1"/>
    <col min="5897" max="5897" width="14.85546875" style="3" customWidth="1"/>
    <col min="5898" max="5898" width="14.7109375" style="3" customWidth="1"/>
    <col min="5899" max="6149" width="9.140625" style="3"/>
    <col min="6150" max="6150" width="52.5703125" style="3" customWidth="1"/>
    <col min="6151" max="6151" width="9.140625" style="3"/>
    <col min="6152" max="6152" width="12" style="3" customWidth="1"/>
    <col min="6153" max="6153" width="14.85546875" style="3" customWidth="1"/>
    <col min="6154" max="6154" width="14.7109375" style="3" customWidth="1"/>
    <col min="6155" max="6405" width="9.140625" style="3"/>
    <col min="6406" max="6406" width="52.5703125" style="3" customWidth="1"/>
    <col min="6407" max="6407" width="9.140625" style="3"/>
    <col min="6408" max="6408" width="12" style="3" customWidth="1"/>
    <col min="6409" max="6409" width="14.85546875" style="3" customWidth="1"/>
    <col min="6410" max="6410" width="14.7109375" style="3" customWidth="1"/>
    <col min="6411" max="6661" width="9.140625" style="3"/>
    <col min="6662" max="6662" width="52.5703125" style="3" customWidth="1"/>
    <col min="6663" max="6663" width="9.140625" style="3"/>
    <col min="6664" max="6664" width="12" style="3" customWidth="1"/>
    <col min="6665" max="6665" width="14.85546875" style="3" customWidth="1"/>
    <col min="6666" max="6666" width="14.7109375" style="3" customWidth="1"/>
    <col min="6667" max="6917" width="9.140625" style="3"/>
    <col min="6918" max="6918" width="52.5703125" style="3" customWidth="1"/>
    <col min="6919" max="6919" width="9.140625" style="3"/>
    <col min="6920" max="6920" width="12" style="3" customWidth="1"/>
    <col min="6921" max="6921" width="14.85546875" style="3" customWidth="1"/>
    <col min="6922" max="6922" width="14.7109375" style="3" customWidth="1"/>
    <col min="6923" max="7173" width="9.140625" style="3"/>
    <col min="7174" max="7174" width="52.5703125" style="3" customWidth="1"/>
    <col min="7175" max="7175" width="9.140625" style="3"/>
    <col min="7176" max="7176" width="12" style="3" customWidth="1"/>
    <col min="7177" max="7177" width="14.85546875" style="3" customWidth="1"/>
    <col min="7178" max="7178" width="14.7109375" style="3" customWidth="1"/>
    <col min="7179" max="7429" width="9.140625" style="3"/>
    <col min="7430" max="7430" width="52.5703125" style="3" customWidth="1"/>
    <col min="7431" max="7431" width="9.140625" style="3"/>
    <col min="7432" max="7432" width="12" style="3" customWidth="1"/>
    <col min="7433" max="7433" width="14.85546875" style="3" customWidth="1"/>
    <col min="7434" max="7434" width="14.7109375" style="3" customWidth="1"/>
    <col min="7435" max="7685" width="9.140625" style="3"/>
    <col min="7686" max="7686" width="52.5703125" style="3" customWidth="1"/>
    <col min="7687" max="7687" width="9.140625" style="3"/>
    <col min="7688" max="7688" width="12" style="3" customWidth="1"/>
    <col min="7689" max="7689" width="14.85546875" style="3" customWidth="1"/>
    <col min="7690" max="7690" width="14.7109375" style="3" customWidth="1"/>
    <col min="7691" max="7941" width="9.140625" style="3"/>
    <col min="7942" max="7942" width="52.5703125" style="3" customWidth="1"/>
    <col min="7943" max="7943" width="9.140625" style="3"/>
    <col min="7944" max="7944" width="12" style="3" customWidth="1"/>
    <col min="7945" max="7945" width="14.85546875" style="3" customWidth="1"/>
    <col min="7946" max="7946" width="14.7109375" style="3" customWidth="1"/>
    <col min="7947" max="8197" width="9.140625" style="3"/>
    <col min="8198" max="8198" width="52.5703125" style="3" customWidth="1"/>
    <col min="8199" max="8199" width="9.140625" style="3"/>
    <col min="8200" max="8200" width="12" style="3" customWidth="1"/>
    <col min="8201" max="8201" width="14.85546875" style="3" customWidth="1"/>
    <col min="8202" max="8202" width="14.7109375" style="3" customWidth="1"/>
    <col min="8203" max="8453" width="9.140625" style="3"/>
    <col min="8454" max="8454" width="52.5703125" style="3" customWidth="1"/>
    <col min="8455" max="8455" width="9.140625" style="3"/>
    <col min="8456" max="8456" width="12" style="3" customWidth="1"/>
    <col min="8457" max="8457" width="14.85546875" style="3" customWidth="1"/>
    <col min="8458" max="8458" width="14.7109375" style="3" customWidth="1"/>
    <col min="8459" max="8709" width="9.140625" style="3"/>
    <col min="8710" max="8710" width="52.5703125" style="3" customWidth="1"/>
    <col min="8711" max="8711" width="9.140625" style="3"/>
    <col min="8712" max="8712" width="12" style="3" customWidth="1"/>
    <col min="8713" max="8713" width="14.85546875" style="3" customWidth="1"/>
    <col min="8714" max="8714" width="14.7109375" style="3" customWidth="1"/>
    <col min="8715" max="8965" width="9.140625" style="3"/>
    <col min="8966" max="8966" width="52.5703125" style="3" customWidth="1"/>
    <col min="8967" max="8967" width="9.140625" style="3"/>
    <col min="8968" max="8968" width="12" style="3" customWidth="1"/>
    <col min="8969" max="8969" width="14.85546875" style="3" customWidth="1"/>
    <col min="8970" max="8970" width="14.7109375" style="3" customWidth="1"/>
    <col min="8971" max="9221" width="9.140625" style="3"/>
    <col min="9222" max="9222" width="52.5703125" style="3" customWidth="1"/>
    <col min="9223" max="9223" width="9.140625" style="3"/>
    <col min="9224" max="9224" width="12" style="3" customWidth="1"/>
    <col min="9225" max="9225" width="14.85546875" style="3" customWidth="1"/>
    <col min="9226" max="9226" width="14.7109375" style="3" customWidth="1"/>
    <col min="9227" max="9477" width="9.140625" style="3"/>
    <col min="9478" max="9478" width="52.5703125" style="3" customWidth="1"/>
    <col min="9479" max="9479" width="9.140625" style="3"/>
    <col min="9480" max="9480" width="12" style="3" customWidth="1"/>
    <col min="9481" max="9481" width="14.85546875" style="3" customWidth="1"/>
    <col min="9482" max="9482" width="14.7109375" style="3" customWidth="1"/>
    <col min="9483" max="9733" width="9.140625" style="3"/>
    <col min="9734" max="9734" width="52.5703125" style="3" customWidth="1"/>
    <col min="9735" max="9735" width="9.140625" style="3"/>
    <col min="9736" max="9736" width="12" style="3" customWidth="1"/>
    <col min="9737" max="9737" width="14.85546875" style="3" customWidth="1"/>
    <col min="9738" max="9738" width="14.7109375" style="3" customWidth="1"/>
    <col min="9739" max="9989" width="9.140625" style="3"/>
    <col min="9990" max="9990" width="52.5703125" style="3" customWidth="1"/>
    <col min="9991" max="9991" width="9.140625" style="3"/>
    <col min="9992" max="9992" width="12" style="3" customWidth="1"/>
    <col min="9993" max="9993" width="14.85546875" style="3" customWidth="1"/>
    <col min="9994" max="9994" width="14.7109375" style="3" customWidth="1"/>
    <col min="9995" max="10245" width="9.140625" style="3"/>
    <col min="10246" max="10246" width="52.5703125" style="3" customWidth="1"/>
    <col min="10247" max="10247" width="9.140625" style="3"/>
    <col min="10248" max="10248" width="12" style="3" customWidth="1"/>
    <col min="10249" max="10249" width="14.85546875" style="3" customWidth="1"/>
    <col min="10250" max="10250" width="14.7109375" style="3" customWidth="1"/>
    <col min="10251" max="10501" width="9.140625" style="3"/>
    <col min="10502" max="10502" width="52.5703125" style="3" customWidth="1"/>
    <col min="10503" max="10503" width="9.140625" style="3"/>
    <col min="10504" max="10504" width="12" style="3" customWidth="1"/>
    <col min="10505" max="10505" width="14.85546875" style="3" customWidth="1"/>
    <col min="10506" max="10506" width="14.7109375" style="3" customWidth="1"/>
    <col min="10507" max="10757" width="9.140625" style="3"/>
    <col min="10758" max="10758" width="52.5703125" style="3" customWidth="1"/>
    <col min="10759" max="10759" width="9.140625" style="3"/>
    <col min="10760" max="10760" width="12" style="3" customWidth="1"/>
    <col min="10761" max="10761" width="14.85546875" style="3" customWidth="1"/>
    <col min="10762" max="10762" width="14.7109375" style="3" customWidth="1"/>
    <col min="10763" max="11013" width="9.140625" style="3"/>
    <col min="11014" max="11014" width="52.5703125" style="3" customWidth="1"/>
    <col min="11015" max="11015" width="9.140625" style="3"/>
    <col min="11016" max="11016" width="12" style="3" customWidth="1"/>
    <col min="11017" max="11017" width="14.85546875" style="3" customWidth="1"/>
    <col min="11018" max="11018" width="14.7109375" style="3" customWidth="1"/>
    <col min="11019" max="11269" width="9.140625" style="3"/>
    <col min="11270" max="11270" width="52.5703125" style="3" customWidth="1"/>
    <col min="11271" max="11271" width="9.140625" style="3"/>
    <col min="11272" max="11272" width="12" style="3" customWidth="1"/>
    <col min="11273" max="11273" width="14.85546875" style="3" customWidth="1"/>
    <col min="11274" max="11274" width="14.7109375" style="3" customWidth="1"/>
    <col min="11275" max="11525" width="9.140625" style="3"/>
    <col min="11526" max="11526" width="52.5703125" style="3" customWidth="1"/>
    <col min="11527" max="11527" width="9.140625" style="3"/>
    <col min="11528" max="11528" width="12" style="3" customWidth="1"/>
    <col min="11529" max="11529" width="14.85546875" style="3" customWidth="1"/>
    <col min="11530" max="11530" width="14.7109375" style="3" customWidth="1"/>
    <col min="11531" max="11781" width="9.140625" style="3"/>
    <col min="11782" max="11782" width="52.5703125" style="3" customWidth="1"/>
    <col min="11783" max="11783" width="9.140625" style="3"/>
    <col min="11784" max="11784" width="12" style="3" customWidth="1"/>
    <col min="11785" max="11785" width="14.85546875" style="3" customWidth="1"/>
    <col min="11786" max="11786" width="14.7109375" style="3" customWidth="1"/>
    <col min="11787" max="12037" width="9.140625" style="3"/>
    <col min="12038" max="12038" width="52.5703125" style="3" customWidth="1"/>
    <col min="12039" max="12039" width="9.140625" style="3"/>
    <col min="12040" max="12040" width="12" style="3" customWidth="1"/>
    <col min="12041" max="12041" width="14.85546875" style="3" customWidth="1"/>
    <col min="12042" max="12042" width="14.7109375" style="3" customWidth="1"/>
    <col min="12043" max="12293" width="9.140625" style="3"/>
    <col min="12294" max="12294" width="52.5703125" style="3" customWidth="1"/>
    <col min="12295" max="12295" width="9.140625" style="3"/>
    <col min="12296" max="12296" width="12" style="3" customWidth="1"/>
    <col min="12297" max="12297" width="14.85546875" style="3" customWidth="1"/>
    <col min="12298" max="12298" width="14.7109375" style="3" customWidth="1"/>
    <col min="12299" max="12549" width="9.140625" style="3"/>
    <col min="12550" max="12550" width="52.5703125" style="3" customWidth="1"/>
    <col min="12551" max="12551" width="9.140625" style="3"/>
    <col min="12552" max="12552" width="12" style="3" customWidth="1"/>
    <col min="12553" max="12553" width="14.85546875" style="3" customWidth="1"/>
    <col min="12554" max="12554" width="14.7109375" style="3" customWidth="1"/>
    <col min="12555" max="12805" width="9.140625" style="3"/>
    <col min="12806" max="12806" width="52.5703125" style="3" customWidth="1"/>
    <col min="12807" max="12807" width="9.140625" style="3"/>
    <col min="12808" max="12808" width="12" style="3" customWidth="1"/>
    <col min="12809" max="12809" width="14.85546875" style="3" customWidth="1"/>
    <col min="12810" max="12810" width="14.7109375" style="3" customWidth="1"/>
    <col min="12811" max="13061" width="9.140625" style="3"/>
    <col min="13062" max="13062" width="52.5703125" style="3" customWidth="1"/>
    <col min="13063" max="13063" width="9.140625" style="3"/>
    <col min="13064" max="13064" width="12" style="3" customWidth="1"/>
    <col min="13065" max="13065" width="14.85546875" style="3" customWidth="1"/>
    <col min="13066" max="13066" width="14.7109375" style="3" customWidth="1"/>
    <col min="13067" max="13317" width="9.140625" style="3"/>
    <col min="13318" max="13318" width="52.5703125" style="3" customWidth="1"/>
    <col min="13319" max="13319" width="9.140625" style="3"/>
    <col min="13320" max="13320" width="12" style="3" customWidth="1"/>
    <col min="13321" max="13321" width="14.85546875" style="3" customWidth="1"/>
    <col min="13322" max="13322" width="14.7109375" style="3" customWidth="1"/>
    <col min="13323" max="13573" width="9.140625" style="3"/>
    <col min="13574" max="13574" width="52.5703125" style="3" customWidth="1"/>
    <col min="13575" max="13575" width="9.140625" style="3"/>
    <col min="13576" max="13576" width="12" style="3" customWidth="1"/>
    <col min="13577" max="13577" width="14.85546875" style="3" customWidth="1"/>
    <col min="13578" max="13578" width="14.7109375" style="3" customWidth="1"/>
    <col min="13579" max="13829" width="9.140625" style="3"/>
    <col min="13830" max="13830" width="52.5703125" style="3" customWidth="1"/>
    <col min="13831" max="13831" width="9.140625" style="3"/>
    <col min="13832" max="13832" width="12" style="3" customWidth="1"/>
    <col min="13833" max="13833" width="14.85546875" style="3" customWidth="1"/>
    <col min="13834" max="13834" width="14.7109375" style="3" customWidth="1"/>
    <col min="13835" max="14085" width="9.140625" style="3"/>
    <col min="14086" max="14086" width="52.5703125" style="3" customWidth="1"/>
    <col min="14087" max="14087" width="9.140625" style="3"/>
    <col min="14088" max="14088" width="12" style="3" customWidth="1"/>
    <col min="14089" max="14089" width="14.85546875" style="3" customWidth="1"/>
    <col min="14090" max="14090" width="14.7109375" style="3" customWidth="1"/>
    <col min="14091" max="14341" width="9.140625" style="3"/>
    <col min="14342" max="14342" width="52.5703125" style="3" customWidth="1"/>
    <col min="14343" max="14343" width="9.140625" style="3"/>
    <col min="14344" max="14344" width="12" style="3" customWidth="1"/>
    <col min="14345" max="14345" width="14.85546875" style="3" customWidth="1"/>
    <col min="14346" max="14346" width="14.7109375" style="3" customWidth="1"/>
    <col min="14347" max="14597" width="9.140625" style="3"/>
    <col min="14598" max="14598" width="52.5703125" style="3" customWidth="1"/>
    <col min="14599" max="14599" width="9.140625" style="3"/>
    <col min="14600" max="14600" width="12" style="3" customWidth="1"/>
    <col min="14601" max="14601" width="14.85546875" style="3" customWidth="1"/>
    <col min="14602" max="14602" width="14.7109375" style="3" customWidth="1"/>
    <col min="14603" max="14853" width="9.140625" style="3"/>
    <col min="14854" max="14854" width="52.5703125" style="3" customWidth="1"/>
    <col min="14855" max="14855" width="9.140625" style="3"/>
    <col min="14856" max="14856" width="12" style="3" customWidth="1"/>
    <col min="14857" max="14857" width="14.85546875" style="3" customWidth="1"/>
    <col min="14858" max="14858" width="14.7109375" style="3" customWidth="1"/>
    <col min="14859" max="15109" width="9.140625" style="3"/>
    <col min="15110" max="15110" width="52.5703125" style="3" customWidth="1"/>
    <col min="15111" max="15111" width="9.140625" style="3"/>
    <col min="15112" max="15112" width="12" style="3" customWidth="1"/>
    <col min="15113" max="15113" width="14.85546875" style="3" customWidth="1"/>
    <col min="15114" max="15114" width="14.7109375" style="3" customWidth="1"/>
    <col min="15115" max="15365" width="9.140625" style="3"/>
    <col min="15366" max="15366" width="52.5703125" style="3" customWidth="1"/>
    <col min="15367" max="15367" width="9.140625" style="3"/>
    <col min="15368" max="15368" width="12" style="3" customWidth="1"/>
    <col min="15369" max="15369" width="14.85546875" style="3" customWidth="1"/>
    <col min="15370" max="15370" width="14.7109375" style="3" customWidth="1"/>
    <col min="15371" max="15621" width="9.140625" style="3"/>
    <col min="15622" max="15622" width="52.5703125" style="3" customWidth="1"/>
    <col min="15623" max="15623" width="9.140625" style="3"/>
    <col min="15624" max="15624" width="12" style="3" customWidth="1"/>
    <col min="15625" max="15625" width="14.85546875" style="3" customWidth="1"/>
    <col min="15626" max="15626" width="14.7109375" style="3" customWidth="1"/>
    <col min="15627" max="15877" width="9.140625" style="3"/>
    <col min="15878" max="15878" width="52.5703125" style="3" customWidth="1"/>
    <col min="15879" max="15879" width="9.140625" style="3"/>
    <col min="15880" max="15880" width="12" style="3" customWidth="1"/>
    <col min="15881" max="15881" width="14.85546875" style="3" customWidth="1"/>
    <col min="15882" max="15882" width="14.7109375" style="3" customWidth="1"/>
    <col min="15883" max="16133" width="9.140625" style="3"/>
    <col min="16134" max="16134" width="52.5703125" style="3" customWidth="1"/>
    <col min="16135" max="16135" width="9.140625" style="3"/>
    <col min="16136" max="16136" width="12" style="3" customWidth="1"/>
    <col min="16137" max="16137" width="14.85546875" style="3" customWidth="1"/>
    <col min="16138" max="16138" width="14.7109375" style="3" customWidth="1"/>
    <col min="16139" max="16384" width="9.140625" style="3"/>
  </cols>
  <sheetData>
    <row r="1" spans="1:9" x14ac:dyDescent="0.25">
      <c r="B1" s="39"/>
      <c r="C1" s="44"/>
      <c r="D1"/>
      <c r="E1"/>
      <c r="F1"/>
      <c r="G1"/>
      <c r="H1"/>
      <c r="I1"/>
    </row>
    <row r="2" spans="1:9" ht="23.25" x14ac:dyDescent="0.35">
      <c r="B2" s="97" t="s">
        <v>238</v>
      </c>
      <c r="C2" s="98"/>
      <c r="D2" s="98"/>
      <c r="E2" s="98"/>
      <c r="F2" s="98"/>
      <c r="G2" s="98"/>
      <c r="H2" s="98"/>
      <c r="I2" s="2"/>
    </row>
    <row r="3" spans="1:9" x14ac:dyDescent="0.25">
      <c r="B3" s="39"/>
      <c r="C3" s="44"/>
      <c r="D3"/>
      <c r="E3"/>
      <c r="F3"/>
      <c r="G3"/>
      <c r="H3"/>
      <c r="I3"/>
    </row>
    <row r="4" spans="1:9" ht="21" x14ac:dyDescent="0.25">
      <c r="B4" s="99" t="s">
        <v>31</v>
      </c>
      <c r="C4" s="98"/>
      <c r="D4"/>
      <c r="E4"/>
      <c r="F4"/>
      <c r="G4"/>
      <c r="H4"/>
      <c r="I4"/>
    </row>
    <row r="5" spans="1:9" ht="15.75" x14ac:dyDescent="0.25">
      <c r="B5" s="40" t="s">
        <v>32</v>
      </c>
      <c r="C5" s="103" t="s">
        <v>33</v>
      </c>
      <c r="D5" s="103"/>
      <c r="E5" s="103"/>
      <c r="F5" s="103"/>
      <c r="G5" s="103"/>
      <c r="H5" s="104"/>
      <c r="I5" s="104"/>
    </row>
    <row r="6" spans="1:9" ht="15.75" x14ac:dyDescent="0.25">
      <c r="B6" s="40" t="s">
        <v>34</v>
      </c>
      <c r="C6" s="103" t="s">
        <v>35</v>
      </c>
      <c r="D6" s="103"/>
      <c r="E6" s="103"/>
      <c r="F6" s="103"/>
      <c r="G6" s="103"/>
      <c r="H6" s="104"/>
      <c r="I6" s="104"/>
    </row>
    <row r="7" spans="1:9" ht="35.1" customHeight="1" x14ac:dyDescent="0.25">
      <c r="B7" s="40" t="s">
        <v>36</v>
      </c>
      <c r="C7" s="105" t="s">
        <v>56</v>
      </c>
      <c r="D7" s="105"/>
      <c r="E7" s="105"/>
      <c r="F7" s="105"/>
      <c r="G7" s="106"/>
      <c r="H7" s="84"/>
      <c r="I7" s="84"/>
    </row>
    <row r="8" spans="1:9" ht="35.1" customHeight="1" x14ac:dyDescent="0.25">
      <c r="B8" s="40" t="s">
        <v>37</v>
      </c>
      <c r="C8" s="100" t="s">
        <v>64</v>
      </c>
      <c r="D8" s="101"/>
      <c r="E8" s="101"/>
      <c r="F8" s="101"/>
      <c r="G8" s="101"/>
      <c r="H8" s="101"/>
      <c r="I8" s="102"/>
    </row>
    <row r="9" spans="1:9" ht="99.75" customHeight="1" x14ac:dyDescent="0.25">
      <c r="B9" s="40" t="s">
        <v>38</v>
      </c>
      <c r="C9" s="107" t="s">
        <v>55</v>
      </c>
      <c r="D9" s="108"/>
      <c r="E9" s="108"/>
      <c r="F9" s="108"/>
      <c r="G9" s="108"/>
      <c r="H9" s="84"/>
      <c r="I9" s="84"/>
    </row>
    <row r="10" spans="1:9" ht="35.1" customHeight="1" x14ac:dyDescent="0.25">
      <c r="A10" s="6"/>
      <c r="B10" s="41" t="s">
        <v>65</v>
      </c>
      <c r="C10" s="105" t="s">
        <v>159</v>
      </c>
      <c r="D10" s="105"/>
      <c r="E10" s="105"/>
      <c r="F10" s="105"/>
      <c r="G10" s="105"/>
      <c r="H10" s="84"/>
      <c r="I10" s="84"/>
    </row>
    <row r="11" spans="1:9" ht="18.75" x14ac:dyDescent="0.3">
      <c r="B11" s="39"/>
      <c r="C11" s="45"/>
      <c r="D11" s="1"/>
      <c r="E11" s="1"/>
      <c r="F11" s="1"/>
      <c r="G11" s="1"/>
      <c r="H11" s="1"/>
      <c r="I11" s="1"/>
    </row>
    <row r="12" spans="1:9" ht="24.95" customHeight="1" x14ac:dyDescent="0.25">
      <c r="B12" s="109" t="s">
        <v>39</v>
      </c>
      <c r="C12" s="110"/>
      <c r="D12" s="110"/>
      <c r="E12" s="110"/>
      <c r="F12" s="110"/>
      <c r="G12" s="110"/>
      <c r="H12" s="82"/>
      <c r="I12" s="82"/>
    </row>
    <row r="13" spans="1:9" x14ac:dyDescent="0.25">
      <c r="B13" s="95" t="s">
        <v>40</v>
      </c>
      <c r="C13" s="96"/>
      <c r="D13" s="95" t="s">
        <v>41</v>
      </c>
      <c r="E13" s="84"/>
      <c r="F13" s="84"/>
      <c r="G13" s="84"/>
      <c r="H13" s="84"/>
      <c r="I13" s="84"/>
    </row>
    <row r="14" spans="1:9" x14ac:dyDescent="0.25">
      <c r="B14" s="83" t="s">
        <v>42</v>
      </c>
      <c r="C14" s="84"/>
      <c r="D14" s="84" t="s">
        <v>127</v>
      </c>
      <c r="E14" s="84"/>
      <c r="F14" s="84"/>
      <c r="G14" s="84"/>
      <c r="H14" s="84"/>
      <c r="I14" s="84"/>
    </row>
    <row r="15" spans="1:9" x14ac:dyDescent="0.25">
      <c r="B15" s="83" t="s">
        <v>43</v>
      </c>
      <c r="C15" s="84"/>
      <c r="D15" s="84" t="s">
        <v>44</v>
      </c>
      <c r="E15" s="84"/>
      <c r="F15" s="84"/>
      <c r="G15" s="84"/>
      <c r="H15" s="84"/>
      <c r="I15" s="84"/>
    </row>
    <row r="16" spans="1:9" x14ac:dyDescent="0.25">
      <c r="B16" s="83" t="s">
        <v>45</v>
      </c>
      <c r="C16" s="84"/>
      <c r="D16" s="84" t="s">
        <v>29</v>
      </c>
      <c r="E16" s="84"/>
      <c r="F16" s="84"/>
      <c r="G16" s="84"/>
      <c r="H16" s="84"/>
      <c r="I16" s="84"/>
    </row>
    <row r="17" spans="1:24" x14ac:dyDescent="0.25">
      <c r="B17" s="83" t="s">
        <v>46</v>
      </c>
      <c r="C17" s="84"/>
      <c r="D17" s="84" t="s">
        <v>47</v>
      </c>
      <c r="E17" s="84"/>
      <c r="F17" s="84"/>
      <c r="G17" s="84"/>
      <c r="H17" s="84"/>
      <c r="I17" s="84"/>
    </row>
    <row r="18" spans="1:24" x14ac:dyDescent="0.25">
      <c r="B18" s="83" t="s">
        <v>48</v>
      </c>
      <c r="C18" s="84"/>
      <c r="D18" s="84" t="s">
        <v>27</v>
      </c>
      <c r="E18" s="84"/>
      <c r="F18" s="84"/>
      <c r="G18" s="84"/>
      <c r="H18" s="84"/>
      <c r="I18" s="84"/>
    </row>
    <row r="19" spans="1:24" x14ac:dyDescent="0.25">
      <c r="B19" s="83" t="s">
        <v>49</v>
      </c>
      <c r="C19" s="84"/>
      <c r="D19" s="84" t="s">
        <v>123</v>
      </c>
      <c r="E19" s="84"/>
      <c r="F19" s="84"/>
      <c r="G19" s="84"/>
      <c r="H19" s="84"/>
      <c r="I19" s="84"/>
    </row>
    <row r="20" spans="1:24" x14ac:dyDescent="0.25">
      <c r="B20" s="115" t="s">
        <v>57</v>
      </c>
      <c r="C20" s="113"/>
      <c r="D20" s="111" t="s">
        <v>20</v>
      </c>
      <c r="E20" s="112"/>
      <c r="F20" s="112"/>
      <c r="G20" s="112"/>
      <c r="H20" s="112"/>
      <c r="I20" s="113"/>
    </row>
    <row r="21" spans="1:24" x14ac:dyDescent="0.25">
      <c r="B21" s="115" t="s">
        <v>58</v>
      </c>
      <c r="C21" s="113"/>
      <c r="D21" s="111" t="s">
        <v>28</v>
      </c>
      <c r="E21" s="112"/>
      <c r="F21" s="112"/>
      <c r="G21" s="112"/>
      <c r="H21" s="112"/>
      <c r="I21" s="113"/>
    </row>
    <row r="22" spans="1:24" x14ac:dyDescent="0.25">
      <c r="B22" s="83" t="s">
        <v>50</v>
      </c>
      <c r="C22" s="84"/>
      <c r="D22" s="84" t="s">
        <v>26</v>
      </c>
      <c r="E22" s="84"/>
      <c r="F22" s="84"/>
      <c r="G22" s="84"/>
      <c r="H22" s="84"/>
      <c r="I22" s="84"/>
    </row>
    <row r="23" spans="1:24" x14ac:dyDescent="0.25">
      <c r="B23" s="115" t="s">
        <v>61</v>
      </c>
      <c r="C23" s="113"/>
      <c r="D23" s="111" t="s">
        <v>21</v>
      </c>
      <c r="E23" s="112"/>
      <c r="F23" s="112"/>
      <c r="G23" s="112"/>
      <c r="H23" s="112"/>
      <c r="I23" s="113"/>
    </row>
    <row r="24" spans="1:24" x14ac:dyDescent="0.25">
      <c r="B24" s="83" t="s">
        <v>51</v>
      </c>
      <c r="C24" s="84"/>
      <c r="D24" s="84" t="s">
        <v>22</v>
      </c>
      <c r="E24" s="84"/>
      <c r="F24" s="84"/>
      <c r="G24" s="84"/>
      <c r="H24" s="84"/>
      <c r="I24" s="84"/>
    </row>
    <row r="25" spans="1:24" x14ac:dyDescent="0.25">
      <c r="B25" s="83" t="s">
        <v>52</v>
      </c>
      <c r="C25" s="84"/>
      <c r="D25" s="84" t="s">
        <v>19</v>
      </c>
      <c r="E25" s="84"/>
      <c r="F25" s="84"/>
      <c r="G25" s="84"/>
      <c r="H25" s="84"/>
      <c r="I25" s="84"/>
    </row>
    <row r="26" spans="1:24" x14ac:dyDescent="0.25">
      <c r="B26" s="115" t="s">
        <v>59</v>
      </c>
      <c r="C26" s="113"/>
      <c r="D26" s="114" t="s">
        <v>122</v>
      </c>
      <c r="E26" s="112"/>
      <c r="F26" s="112"/>
      <c r="G26" s="112"/>
      <c r="H26" s="112"/>
      <c r="I26" s="113"/>
    </row>
    <row r="27" spans="1:24" x14ac:dyDescent="0.25">
      <c r="B27" s="115" t="s">
        <v>60</v>
      </c>
      <c r="C27" s="113"/>
      <c r="D27" s="111" t="s">
        <v>23</v>
      </c>
      <c r="E27" s="112"/>
      <c r="F27" s="112"/>
      <c r="G27" s="112"/>
      <c r="H27" s="112"/>
      <c r="I27" s="113"/>
    </row>
    <row r="28" spans="1:24" x14ac:dyDescent="0.25">
      <c r="B28" s="83" t="s">
        <v>62</v>
      </c>
      <c r="C28" s="84"/>
      <c r="D28" s="84" t="s">
        <v>30</v>
      </c>
      <c r="E28" s="84"/>
      <c r="F28" s="84"/>
      <c r="G28" s="84"/>
      <c r="H28" s="84"/>
      <c r="I28" s="84"/>
    </row>
    <row r="29" spans="1:24" x14ac:dyDescent="0.25">
      <c r="B29" s="42"/>
      <c r="C29" s="46"/>
      <c r="D29" s="7"/>
      <c r="E29" s="8"/>
      <c r="F29" s="7"/>
      <c r="G29" s="7"/>
      <c r="H29" s="7"/>
      <c r="I29" s="7"/>
    </row>
    <row r="30" spans="1:24" ht="21" x14ac:dyDescent="0.35">
      <c r="B30" s="85" t="s">
        <v>53</v>
      </c>
      <c r="C30" s="86"/>
      <c r="D30"/>
      <c r="E30"/>
      <c r="F30"/>
      <c r="G30"/>
      <c r="H30"/>
      <c r="I30"/>
    </row>
    <row r="31" spans="1:24" ht="24.95" customHeight="1" thickBot="1" x14ac:dyDescent="0.3">
      <c r="A31" s="9"/>
      <c r="B31" s="81" t="s">
        <v>54</v>
      </c>
      <c r="C31" s="82"/>
      <c r="D31" s="82"/>
      <c r="E31" s="82"/>
      <c r="F31" s="82"/>
      <c r="G31" s="10"/>
      <c r="H31" s="10"/>
      <c r="I31" s="10"/>
    </row>
    <row r="32" spans="1:24" s="4" customFormat="1" ht="30.75" thickBot="1" x14ac:dyDescent="0.3">
      <c r="B32" s="91" t="s">
        <v>18</v>
      </c>
      <c r="C32" s="92"/>
      <c r="D32" s="5" t="s">
        <v>0</v>
      </c>
      <c r="E32" s="5" t="s">
        <v>2</v>
      </c>
      <c r="F32" s="5" t="s">
        <v>3</v>
      </c>
      <c r="G32" s="5" t="s">
        <v>13</v>
      </c>
      <c r="H32" s="5" t="s">
        <v>12</v>
      </c>
      <c r="I32" s="5" t="s">
        <v>8</v>
      </c>
      <c r="J32" s="5" t="s">
        <v>14</v>
      </c>
      <c r="K32" s="5" t="s">
        <v>16</v>
      </c>
      <c r="L32" s="5" t="s">
        <v>9</v>
      </c>
      <c r="M32" s="5" t="s">
        <v>6</v>
      </c>
      <c r="N32" s="5" t="s">
        <v>5</v>
      </c>
      <c r="O32" s="5" t="s">
        <v>7</v>
      </c>
      <c r="P32" s="5" t="s">
        <v>4</v>
      </c>
      <c r="Q32" s="5" t="s">
        <v>10</v>
      </c>
      <c r="R32" s="5" t="s">
        <v>11</v>
      </c>
      <c r="S32" s="5" t="s">
        <v>15</v>
      </c>
      <c r="T32" s="5" t="s">
        <v>25</v>
      </c>
      <c r="U32" s="87" t="s">
        <v>24</v>
      </c>
      <c r="V32" s="89" t="s">
        <v>63</v>
      </c>
      <c r="W32" s="58" t="s">
        <v>237</v>
      </c>
      <c r="X32" s="58" t="s">
        <v>236</v>
      </c>
    </row>
    <row r="33" spans="2:24" x14ac:dyDescent="0.25">
      <c r="B33" s="93" t="s">
        <v>66</v>
      </c>
      <c r="C33" s="94"/>
      <c r="D33" s="15" t="s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 t="s">
        <v>17</v>
      </c>
      <c r="U33" s="88"/>
      <c r="V33" s="90"/>
      <c r="W33" s="59"/>
      <c r="X33" s="59"/>
    </row>
    <row r="34" spans="2:24" x14ac:dyDescent="0.25">
      <c r="B34" s="66" t="s">
        <v>67</v>
      </c>
      <c r="C34" s="67"/>
      <c r="D34" s="16" t="s">
        <v>1</v>
      </c>
      <c r="E34" s="16"/>
      <c r="F34" s="16"/>
      <c r="G34" s="16"/>
      <c r="H34" s="16">
        <v>5</v>
      </c>
      <c r="I34" s="16"/>
      <c r="J34" s="16"/>
      <c r="K34" s="16">
        <v>5</v>
      </c>
      <c r="L34" s="16"/>
      <c r="M34" s="16"/>
      <c r="N34" s="16"/>
      <c r="O34" s="16"/>
      <c r="P34" s="16"/>
      <c r="Q34" s="16">
        <v>2</v>
      </c>
      <c r="R34" s="16"/>
      <c r="S34" s="16"/>
      <c r="T34" s="16">
        <f t="shared" ref="T34:T110" si="0">SUM(E34:S34)</f>
        <v>12</v>
      </c>
      <c r="U34" s="26">
        <v>30.66</v>
      </c>
      <c r="V34" s="52">
        <f>ROUND(T34*U34,2)</f>
        <v>367.92</v>
      </c>
      <c r="W34" s="57">
        <v>720</v>
      </c>
      <c r="X34" s="57" t="s">
        <v>160</v>
      </c>
    </row>
    <row r="35" spans="2:24" x14ac:dyDescent="0.25">
      <c r="B35" s="66" t="s">
        <v>68</v>
      </c>
      <c r="C35" s="72"/>
      <c r="D35" s="16" t="s">
        <v>1</v>
      </c>
      <c r="E35" s="16">
        <v>40</v>
      </c>
      <c r="F35" s="16"/>
      <c r="G35" s="16"/>
      <c r="H35" s="16"/>
      <c r="I35" s="16">
        <v>5</v>
      </c>
      <c r="J35" s="16"/>
      <c r="K35" s="16">
        <v>2</v>
      </c>
      <c r="L35" s="16"/>
      <c r="M35" s="16"/>
      <c r="N35" s="16"/>
      <c r="O35" s="16">
        <v>3</v>
      </c>
      <c r="P35" s="16"/>
      <c r="Q35" s="16"/>
      <c r="R35" s="16"/>
      <c r="S35" s="16"/>
      <c r="T35" s="16">
        <f t="shared" si="0"/>
        <v>50</v>
      </c>
      <c r="U35" s="26">
        <v>23.6</v>
      </c>
      <c r="V35" s="52">
        <f t="shared" ref="V35:V102" si="1">ROUND(T35*U35,2)</f>
        <v>1180</v>
      </c>
      <c r="W35" s="57">
        <v>532</v>
      </c>
      <c r="X35" s="57" t="s">
        <v>161</v>
      </c>
    </row>
    <row r="36" spans="2:24" x14ac:dyDescent="0.25">
      <c r="B36" s="73" t="s">
        <v>116</v>
      </c>
      <c r="C36" s="74"/>
      <c r="D36" s="16" t="s">
        <v>1</v>
      </c>
      <c r="E36" s="16">
        <v>30</v>
      </c>
      <c r="F36" s="16"/>
      <c r="G36" s="16">
        <v>4</v>
      </c>
      <c r="H36" s="16"/>
      <c r="I36" s="16">
        <v>6</v>
      </c>
      <c r="J36" s="16"/>
      <c r="K36" s="16">
        <v>3</v>
      </c>
      <c r="L36" s="16"/>
      <c r="M36" s="16"/>
      <c r="N36" s="16"/>
      <c r="O36" s="16"/>
      <c r="P36" s="16"/>
      <c r="Q36" s="16"/>
      <c r="R36" s="16"/>
      <c r="S36" s="16"/>
      <c r="T36" s="16">
        <f t="shared" si="0"/>
        <v>43</v>
      </c>
      <c r="U36" s="26">
        <v>29.61</v>
      </c>
      <c r="V36" s="52">
        <f t="shared" si="1"/>
        <v>1273.23</v>
      </c>
      <c r="W36" s="57">
        <v>5862</v>
      </c>
      <c r="X36" s="57" t="s">
        <v>162</v>
      </c>
    </row>
    <row r="37" spans="2:24" x14ac:dyDescent="0.25">
      <c r="B37" s="66" t="s">
        <v>69</v>
      </c>
      <c r="C37" s="72"/>
      <c r="D37" s="16" t="s">
        <v>1</v>
      </c>
      <c r="E37" s="16"/>
      <c r="F37" s="16"/>
      <c r="G37" s="16"/>
      <c r="H37" s="16"/>
      <c r="I37" s="16"/>
      <c r="J37" s="16">
        <v>5</v>
      </c>
      <c r="K37" s="16"/>
      <c r="L37" s="16"/>
      <c r="M37" s="16"/>
      <c r="N37" s="16"/>
      <c r="O37" s="16"/>
      <c r="P37" s="16"/>
      <c r="Q37" s="16">
        <v>1</v>
      </c>
      <c r="R37" s="16"/>
      <c r="S37" s="16"/>
      <c r="T37" s="16">
        <f t="shared" si="0"/>
        <v>6</v>
      </c>
      <c r="U37" s="26">
        <v>26.68</v>
      </c>
      <c r="V37" s="52">
        <f t="shared" si="1"/>
        <v>160.08000000000001</v>
      </c>
      <c r="W37" s="57">
        <v>327</v>
      </c>
      <c r="X37" s="57" t="s">
        <v>163</v>
      </c>
    </row>
    <row r="38" spans="2:24" x14ac:dyDescent="0.25">
      <c r="B38" s="66" t="s">
        <v>70</v>
      </c>
      <c r="C38" s="72"/>
      <c r="D38" s="16" t="s">
        <v>1</v>
      </c>
      <c r="E38" s="16"/>
      <c r="F38" s="16"/>
      <c r="G38" s="16"/>
      <c r="H38" s="16"/>
      <c r="I38" s="16"/>
      <c r="J38" s="16"/>
      <c r="K38" s="16"/>
      <c r="L38" s="16">
        <v>1</v>
      </c>
      <c r="M38" s="16"/>
      <c r="N38" s="16"/>
      <c r="O38" s="16"/>
      <c r="P38" s="16"/>
      <c r="Q38" s="16"/>
      <c r="R38" s="16"/>
      <c r="S38" s="16"/>
      <c r="T38" s="16">
        <f t="shared" si="0"/>
        <v>1</v>
      </c>
      <c r="U38" s="26">
        <v>153.9</v>
      </c>
      <c r="V38" s="52">
        <f t="shared" si="1"/>
        <v>153.9</v>
      </c>
      <c r="W38" s="57">
        <v>1906</v>
      </c>
      <c r="X38" s="57" t="s">
        <v>221</v>
      </c>
    </row>
    <row r="39" spans="2:24" x14ac:dyDescent="0.25">
      <c r="B39" s="73" t="s">
        <v>124</v>
      </c>
      <c r="C39" s="74"/>
      <c r="D39" s="16" t="s">
        <v>1</v>
      </c>
      <c r="E39" s="16"/>
      <c r="F39" s="16"/>
      <c r="G39" s="16"/>
      <c r="H39" s="16"/>
      <c r="I39" s="16">
        <v>5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>
        <f t="shared" si="0"/>
        <v>5</v>
      </c>
      <c r="U39" s="26">
        <v>34.71</v>
      </c>
      <c r="V39" s="52">
        <f t="shared" si="1"/>
        <v>173.55</v>
      </c>
      <c r="W39" s="57">
        <v>5695</v>
      </c>
      <c r="X39" s="57" t="s">
        <v>164</v>
      </c>
    </row>
    <row r="40" spans="2:24" x14ac:dyDescent="0.25">
      <c r="B40" s="66" t="s">
        <v>71</v>
      </c>
      <c r="C40" s="67"/>
      <c r="D40" s="16" t="s">
        <v>1</v>
      </c>
      <c r="E40" s="16">
        <v>35</v>
      </c>
      <c r="F40" s="16"/>
      <c r="G40" s="16"/>
      <c r="H40" s="16"/>
      <c r="I40" s="16">
        <v>5</v>
      </c>
      <c r="J40" s="16">
        <v>5</v>
      </c>
      <c r="K40" s="16">
        <v>5</v>
      </c>
      <c r="L40" s="16"/>
      <c r="M40" s="16"/>
      <c r="N40" s="16"/>
      <c r="O40" s="16"/>
      <c r="P40" s="16"/>
      <c r="Q40" s="16"/>
      <c r="R40" s="16"/>
      <c r="S40" s="16"/>
      <c r="T40" s="16">
        <f t="shared" si="0"/>
        <v>50</v>
      </c>
      <c r="U40" s="26">
        <v>36.82</v>
      </c>
      <c r="V40" s="52">
        <f t="shared" si="1"/>
        <v>1841</v>
      </c>
      <c r="W40" s="57">
        <v>2670</v>
      </c>
      <c r="X40" s="57" t="s">
        <v>165</v>
      </c>
    </row>
    <row r="41" spans="2:24" x14ac:dyDescent="0.25">
      <c r="B41" s="66" t="s">
        <v>72</v>
      </c>
      <c r="C41" s="67"/>
      <c r="D41" s="16" t="s">
        <v>1</v>
      </c>
      <c r="E41" s="16">
        <v>40</v>
      </c>
      <c r="F41" s="16"/>
      <c r="G41" s="16"/>
      <c r="H41" s="16">
        <v>6</v>
      </c>
      <c r="I41" s="16">
        <v>3</v>
      </c>
      <c r="J41" s="16">
        <v>10</v>
      </c>
      <c r="K41" s="16">
        <v>2</v>
      </c>
      <c r="L41" s="16"/>
      <c r="M41" s="16"/>
      <c r="N41" s="16"/>
      <c r="O41" s="16"/>
      <c r="P41" s="16"/>
      <c r="Q41" s="16"/>
      <c r="R41" s="16">
        <v>6</v>
      </c>
      <c r="S41" s="16"/>
      <c r="T41" s="16">
        <f t="shared" si="0"/>
        <v>67</v>
      </c>
      <c r="U41" s="26">
        <v>38.26</v>
      </c>
      <c r="V41" s="52">
        <f t="shared" si="1"/>
        <v>2563.42</v>
      </c>
      <c r="W41" s="57">
        <v>352</v>
      </c>
      <c r="X41" s="57" t="s">
        <v>166</v>
      </c>
    </row>
    <row r="42" spans="2:24" x14ac:dyDescent="0.25">
      <c r="B42" s="66" t="s">
        <v>145</v>
      </c>
      <c r="C42" s="67"/>
      <c r="D42" s="16" t="s">
        <v>1</v>
      </c>
      <c r="E42" s="16">
        <v>10</v>
      </c>
      <c r="F42" s="16"/>
      <c r="G42" s="16">
        <v>2</v>
      </c>
      <c r="H42" s="16"/>
      <c r="I42" s="16">
        <v>2</v>
      </c>
      <c r="J42" s="16">
        <v>4</v>
      </c>
      <c r="K42" s="16"/>
      <c r="L42" s="16"/>
      <c r="M42" s="16">
        <v>3</v>
      </c>
      <c r="N42" s="16"/>
      <c r="O42" s="16">
        <v>2</v>
      </c>
      <c r="P42" s="16"/>
      <c r="Q42" s="16">
        <v>5</v>
      </c>
      <c r="R42" s="16"/>
      <c r="S42" s="16">
        <v>3</v>
      </c>
      <c r="T42" s="16">
        <f t="shared" si="0"/>
        <v>31</v>
      </c>
      <c r="U42" s="26">
        <v>23.73</v>
      </c>
      <c r="V42" s="52">
        <f t="shared" si="1"/>
        <v>735.63</v>
      </c>
      <c r="W42" s="57">
        <v>351</v>
      </c>
      <c r="X42" s="57" t="s">
        <v>167</v>
      </c>
    </row>
    <row r="43" spans="2:24" x14ac:dyDescent="0.25">
      <c r="B43" s="66" t="s">
        <v>73</v>
      </c>
      <c r="C43" s="67"/>
      <c r="D43" s="16" t="s">
        <v>111</v>
      </c>
      <c r="E43" s="16">
        <v>5</v>
      </c>
      <c r="F43" s="16"/>
      <c r="G43" s="16"/>
      <c r="H43" s="16"/>
      <c r="I43" s="16"/>
      <c r="J43" s="16">
        <v>4</v>
      </c>
      <c r="K43" s="16"/>
      <c r="L43" s="16"/>
      <c r="M43" s="16"/>
      <c r="N43" s="16"/>
      <c r="O43" s="16"/>
      <c r="P43" s="16"/>
      <c r="Q43" s="16"/>
      <c r="R43" s="16"/>
      <c r="S43" s="16">
        <v>1</v>
      </c>
      <c r="T43" s="16">
        <f t="shared" si="0"/>
        <v>10</v>
      </c>
      <c r="U43" s="26">
        <v>351.26</v>
      </c>
      <c r="V43" s="52">
        <f t="shared" si="1"/>
        <v>3512.6</v>
      </c>
      <c r="W43" s="57">
        <v>3793</v>
      </c>
      <c r="X43" s="57" t="s">
        <v>168</v>
      </c>
    </row>
    <row r="44" spans="2:24" x14ac:dyDescent="0.25">
      <c r="B44" s="73" t="s">
        <v>131</v>
      </c>
      <c r="C44" s="74"/>
      <c r="D44" s="16" t="s">
        <v>1</v>
      </c>
      <c r="E44" s="16"/>
      <c r="F44" s="16"/>
      <c r="G44" s="16"/>
      <c r="H44" s="16"/>
      <c r="I44" s="16"/>
      <c r="J44" s="16">
        <v>4</v>
      </c>
      <c r="K44" s="16"/>
      <c r="L44" s="16"/>
      <c r="M44" s="16"/>
      <c r="N44" s="16"/>
      <c r="O44" s="16"/>
      <c r="P44" s="16"/>
      <c r="Q44" s="16"/>
      <c r="R44" s="16"/>
      <c r="S44" s="16"/>
      <c r="T44" s="16">
        <f t="shared" si="0"/>
        <v>4</v>
      </c>
      <c r="U44" s="26">
        <v>118.19</v>
      </c>
      <c r="V44" s="52">
        <f t="shared" si="1"/>
        <v>472.76</v>
      </c>
      <c r="W44" s="57">
        <v>768</v>
      </c>
      <c r="X44" s="57" t="s">
        <v>169</v>
      </c>
    </row>
    <row r="45" spans="2:24" x14ac:dyDescent="0.25">
      <c r="B45" s="66" t="s">
        <v>74</v>
      </c>
      <c r="C45" s="72"/>
      <c r="D45" s="16" t="s">
        <v>1</v>
      </c>
      <c r="E45" s="16"/>
      <c r="F45" s="16"/>
      <c r="G45" s="16"/>
      <c r="H45" s="16"/>
      <c r="I45" s="16"/>
      <c r="J45" s="16">
        <v>2</v>
      </c>
      <c r="K45" s="16"/>
      <c r="L45" s="16"/>
      <c r="M45" s="16"/>
      <c r="N45" s="16"/>
      <c r="O45" s="16"/>
      <c r="P45" s="16"/>
      <c r="Q45" s="16"/>
      <c r="R45" s="16"/>
      <c r="S45" s="16">
        <v>3</v>
      </c>
      <c r="T45" s="16">
        <f t="shared" si="0"/>
        <v>5</v>
      </c>
      <c r="U45" s="26">
        <v>27.82</v>
      </c>
      <c r="V45" s="52">
        <f t="shared" si="1"/>
        <v>139.1</v>
      </c>
      <c r="W45" s="57">
        <v>203</v>
      </c>
      <c r="X45" s="57" t="s">
        <v>170</v>
      </c>
    </row>
    <row r="46" spans="2:24" x14ac:dyDescent="0.25">
      <c r="B46" s="60" t="s">
        <v>75</v>
      </c>
      <c r="C46" s="61"/>
      <c r="D46" s="16" t="s">
        <v>1</v>
      </c>
      <c r="E46" s="16"/>
      <c r="F46" s="16"/>
      <c r="G46" s="16"/>
      <c r="H46" s="16"/>
      <c r="I46" s="16">
        <v>4</v>
      </c>
      <c r="J46" s="16">
        <v>6</v>
      </c>
      <c r="K46" s="16">
        <v>5</v>
      </c>
      <c r="L46" s="16"/>
      <c r="M46" s="16"/>
      <c r="N46" s="16"/>
      <c r="O46" s="16">
        <v>2</v>
      </c>
      <c r="P46" s="16"/>
      <c r="Q46" s="16"/>
      <c r="R46" s="16"/>
      <c r="S46" s="16"/>
      <c r="T46" s="16">
        <f t="shared" si="0"/>
        <v>17</v>
      </c>
      <c r="U46" s="26">
        <v>76.099999999999994</v>
      </c>
      <c r="V46" s="52">
        <f t="shared" si="1"/>
        <v>1293.7</v>
      </c>
      <c r="W46" s="57">
        <v>1608</v>
      </c>
      <c r="X46" s="57" t="s">
        <v>171</v>
      </c>
    </row>
    <row r="47" spans="2:24" x14ac:dyDescent="0.25">
      <c r="B47" s="60" t="s">
        <v>146</v>
      </c>
      <c r="C47" s="67"/>
      <c r="D47" s="16" t="s">
        <v>1</v>
      </c>
      <c r="E47" s="16"/>
      <c r="F47" s="16"/>
      <c r="G47" s="16"/>
      <c r="H47" s="16"/>
      <c r="I47" s="16"/>
      <c r="J47" s="16">
        <v>4</v>
      </c>
      <c r="K47" s="16">
        <v>2</v>
      </c>
      <c r="L47" s="16"/>
      <c r="M47" s="16"/>
      <c r="N47" s="16"/>
      <c r="O47" s="16"/>
      <c r="P47" s="16"/>
      <c r="Q47" s="16">
        <v>2</v>
      </c>
      <c r="R47" s="16"/>
      <c r="S47" s="16"/>
      <c r="T47" s="16">
        <f t="shared" si="0"/>
        <v>8</v>
      </c>
      <c r="U47" s="26">
        <v>48.66</v>
      </c>
      <c r="V47" s="52">
        <f t="shared" si="1"/>
        <v>389.28</v>
      </c>
      <c r="W47" s="57">
        <v>5497</v>
      </c>
      <c r="X47" s="57" t="s">
        <v>172</v>
      </c>
    </row>
    <row r="48" spans="2:24" x14ac:dyDescent="0.25">
      <c r="B48" s="62" t="s">
        <v>119</v>
      </c>
      <c r="C48" s="63"/>
      <c r="D48" s="16" t="s">
        <v>1</v>
      </c>
      <c r="E48" s="16"/>
      <c r="F48" s="16"/>
      <c r="G48" s="16"/>
      <c r="H48" s="16"/>
      <c r="I48" s="16"/>
      <c r="J48" s="16"/>
      <c r="K48" s="16">
        <v>2</v>
      </c>
      <c r="L48" s="16"/>
      <c r="M48" s="16"/>
      <c r="N48" s="16"/>
      <c r="O48" s="16"/>
      <c r="P48" s="16"/>
      <c r="Q48" s="16"/>
      <c r="R48" s="16">
        <v>2</v>
      </c>
      <c r="S48" s="16"/>
      <c r="T48" s="16">
        <f t="shared" si="0"/>
        <v>4</v>
      </c>
      <c r="U48" s="26">
        <v>230.16</v>
      </c>
      <c r="V48" s="52">
        <f t="shared" si="1"/>
        <v>920.64</v>
      </c>
      <c r="W48" s="57">
        <v>2279</v>
      </c>
      <c r="X48" s="57" t="s">
        <v>173</v>
      </c>
    </row>
    <row r="49" spans="2:24" x14ac:dyDescent="0.25">
      <c r="B49" s="62" t="s">
        <v>120</v>
      </c>
      <c r="C49" s="63"/>
      <c r="D49" s="16" t="s">
        <v>1</v>
      </c>
      <c r="E49" s="16"/>
      <c r="F49" s="16">
        <v>2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>
        <f t="shared" si="0"/>
        <v>2</v>
      </c>
      <c r="U49" s="26">
        <v>437.36</v>
      </c>
      <c r="V49" s="52">
        <f t="shared" si="1"/>
        <v>874.72</v>
      </c>
      <c r="W49" s="57">
        <v>2881</v>
      </c>
      <c r="X49" s="57" t="s">
        <v>174</v>
      </c>
    </row>
    <row r="50" spans="2:24" x14ac:dyDescent="0.25">
      <c r="B50" s="62" t="s">
        <v>121</v>
      </c>
      <c r="C50" s="63"/>
      <c r="D50" s="16" t="s">
        <v>1</v>
      </c>
      <c r="E50" s="16"/>
      <c r="F50" s="16"/>
      <c r="G50" s="16"/>
      <c r="H50" s="16"/>
      <c r="I50" s="16"/>
      <c r="J50" s="16">
        <v>2</v>
      </c>
      <c r="K50" s="16"/>
      <c r="L50" s="16"/>
      <c r="M50" s="16"/>
      <c r="N50" s="16"/>
      <c r="O50" s="16"/>
      <c r="P50" s="16"/>
      <c r="Q50" s="16"/>
      <c r="R50" s="16"/>
      <c r="S50" s="16"/>
      <c r="T50" s="16">
        <f t="shared" si="0"/>
        <v>2</v>
      </c>
      <c r="U50" s="26">
        <v>327.60000000000002</v>
      </c>
      <c r="V50" s="52">
        <f t="shared" si="1"/>
        <v>655.20000000000005</v>
      </c>
      <c r="W50" s="57">
        <v>1917</v>
      </c>
      <c r="X50" s="57" t="s">
        <v>175</v>
      </c>
    </row>
    <row r="51" spans="2:24" x14ac:dyDescent="0.25">
      <c r="B51" s="62" t="s">
        <v>126</v>
      </c>
      <c r="C51" s="63"/>
      <c r="D51" s="16" t="s">
        <v>1</v>
      </c>
      <c r="E51" s="16"/>
      <c r="F51" s="16"/>
      <c r="G51" s="16">
        <v>1</v>
      </c>
      <c r="H51" s="16"/>
      <c r="I51" s="16"/>
      <c r="J51" s="16">
        <v>5</v>
      </c>
      <c r="K51" s="16"/>
      <c r="L51" s="16"/>
      <c r="M51" s="16"/>
      <c r="N51" s="16"/>
      <c r="O51" s="16"/>
      <c r="P51" s="16">
        <v>2</v>
      </c>
      <c r="Q51" s="16"/>
      <c r="R51" s="16"/>
      <c r="S51" s="16">
        <v>1</v>
      </c>
      <c r="T51" s="16">
        <f t="shared" si="0"/>
        <v>9</v>
      </c>
      <c r="U51" s="27">
        <v>347.2</v>
      </c>
      <c r="V51" s="52">
        <f t="shared" si="1"/>
        <v>3124.8</v>
      </c>
      <c r="W51" s="57">
        <v>5201</v>
      </c>
      <c r="X51" s="57" t="s">
        <v>176</v>
      </c>
    </row>
    <row r="52" spans="2:24" x14ac:dyDescent="0.25">
      <c r="B52" s="60" t="s">
        <v>132</v>
      </c>
      <c r="C52" s="67"/>
      <c r="D52" s="16" t="s">
        <v>1</v>
      </c>
      <c r="E52" s="16"/>
      <c r="F52" s="16"/>
      <c r="G52" s="16"/>
      <c r="H52" s="16"/>
      <c r="I52" s="16"/>
      <c r="J52" s="16">
        <v>6</v>
      </c>
      <c r="K52" s="16"/>
      <c r="L52" s="16"/>
      <c r="M52" s="16"/>
      <c r="N52" s="16"/>
      <c r="O52" s="16"/>
      <c r="P52" s="16"/>
      <c r="Q52" s="16"/>
      <c r="R52" s="16"/>
      <c r="S52" s="16"/>
      <c r="T52" s="16">
        <f t="shared" si="0"/>
        <v>6</v>
      </c>
      <c r="U52" s="27">
        <v>101.64</v>
      </c>
      <c r="V52" s="52">
        <f t="shared" si="1"/>
        <v>609.84</v>
      </c>
      <c r="W52" s="57">
        <v>5221</v>
      </c>
      <c r="X52" s="57" t="s">
        <v>177</v>
      </c>
    </row>
    <row r="53" spans="2:24" x14ac:dyDescent="0.25">
      <c r="B53" s="68" t="s">
        <v>76</v>
      </c>
      <c r="C53" s="69"/>
      <c r="D53" s="17" t="s">
        <v>1</v>
      </c>
      <c r="E53" s="17"/>
      <c r="F53" s="17"/>
      <c r="G53" s="17"/>
      <c r="H53" s="17">
        <v>4</v>
      </c>
      <c r="I53" s="17">
        <v>5</v>
      </c>
      <c r="J53" s="17">
        <v>6</v>
      </c>
      <c r="K53" s="17"/>
      <c r="L53" s="17"/>
      <c r="M53" s="17"/>
      <c r="N53" s="17"/>
      <c r="O53" s="17">
        <v>3</v>
      </c>
      <c r="P53" s="17"/>
      <c r="Q53" s="17"/>
      <c r="R53" s="17"/>
      <c r="S53" s="17"/>
      <c r="T53" s="16">
        <f t="shared" si="0"/>
        <v>18</v>
      </c>
      <c r="U53" s="27">
        <v>30.66</v>
      </c>
      <c r="V53" s="52">
        <f t="shared" si="1"/>
        <v>551.88</v>
      </c>
      <c r="W53" s="57">
        <v>2401</v>
      </c>
      <c r="X53" s="57" t="s">
        <v>178</v>
      </c>
    </row>
    <row r="54" spans="2:24" x14ac:dyDescent="0.25">
      <c r="B54" s="66" t="s">
        <v>77</v>
      </c>
      <c r="C54" s="67"/>
      <c r="D54" s="17" t="s">
        <v>1</v>
      </c>
      <c r="E54" s="17">
        <v>10</v>
      </c>
      <c r="F54" s="17"/>
      <c r="G54" s="17"/>
      <c r="H54" s="17"/>
      <c r="I54" s="17">
        <v>2</v>
      </c>
      <c r="J54" s="17"/>
      <c r="K54" s="17">
        <v>4</v>
      </c>
      <c r="L54" s="17"/>
      <c r="M54" s="17">
        <v>1</v>
      </c>
      <c r="N54" s="17"/>
      <c r="O54" s="17"/>
      <c r="P54" s="17"/>
      <c r="Q54" s="17"/>
      <c r="R54" s="17"/>
      <c r="S54" s="17">
        <v>2</v>
      </c>
      <c r="T54" s="16">
        <f t="shared" si="0"/>
        <v>19</v>
      </c>
      <c r="U54" s="27">
        <v>29.76</v>
      </c>
      <c r="V54" s="52">
        <f t="shared" si="1"/>
        <v>565.44000000000005</v>
      </c>
      <c r="W54" s="57">
        <v>3308</v>
      </c>
      <c r="X54" s="57" t="s">
        <v>179</v>
      </c>
    </row>
    <row r="55" spans="2:24" x14ac:dyDescent="0.25">
      <c r="B55" s="66" t="s">
        <v>133</v>
      </c>
      <c r="C55" s="67"/>
      <c r="D55" s="17" t="s">
        <v>1</v>
      </c>
      <c r="E55" s="17"/>
      <c r="F55" s="17"/>
      <c r="G55" s="17">
        <v>1</v>
      </c>
      <c r="H55" s="17"/>
      <c r="I55" s="17">
        <v>2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6">
        <f t="shared" si="0"/>
        <v>3</v>
      </c>
      <c r="U55" s="27">
        <v>61.87</v>
      </c>
      <c r="V55" s="52">
        <f t="shared" si="1"/>
        <v>185.61</v>
      </c>
      <c r="W55" s="57">
        <v>694</v>
      </c>
      <c r="X55" s="57" t="s">
        <v>180</v>
      </c>
    </row>
    <row r="56" spans="2:24" x14ac:dyDescent="0.25">
      <c r="B56" s="62" t="s">
        <v>78</v>
      </c>
      <c r="C56" s="118"/>
      <c r="D56" s="17" t="s">
        <v>1</v>
      </c>
      <c r="E56" s="17"/>
      <c r="F56" s="17"/>
      <c r="G56" s="17"/>
      <c r="H56" s="17"/>
      <c r="I56" s="17">
        <v>2</v>
      </c>
      <c r="J56" s="17"/>
      <c r="K56" s="17"/>
      <c r="L56" s="17"/>
      <c r="M56" s="17"/>
      <c r="N56" s="17"/>
      <c r="O56" s="17"/>
      <c r="P56" s="17"/>
      <c r="Q56" s="17">
        <v>2</v>
      </c>
      <c r="R56" s="17"/>
      <c r="S56" s="17"/>
      <c r="T56" s="16">
        <f t="shared" si="0"/>
        <v>4</v>
      </c>
      <c r="U56" s="27">
        <v>61.87</v>
      </c>
      <c r="V56" s="52">
        <f t="shared" si="1"/>
        <v>247.48</v>
      </c>
      <c r="W56" s="57">
        <v>694</v>
      </c>
      <c r="X56" s="57" t="s">
        <v>180</v>
      </c>
    </row>
    <row r="57" spans="2:24" x14ac:dyDescent="0.25">
      <c r="B57" s="60" t="s">
        <v>79</v>
      </c>
      <c r="C57" s="61"/>
      <c r="D57" s="17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2</v>
      </c>
      <c r="R57" s="17"/>
      <c r="S57" s="17"/>
      <c r="T57" s="16">
        <f t="shared" si="0"/>
        <v>2</v>
      </c>
      <c r="U57" s="27">
        <v>86.24</v>
      </c>
      <c r="V57" s="52">
        <f t="shared" si="1"/>
        <v>172.48</v>
      </c>
      <c r="W57" s="57">
        <v>982</v>
      </c>
      <c r="X57" s="57" t="s">
        <v>181</v>
      </c>
    </row>
    <row r="58" spans="2:24" x14ac:dyDescent="0.25">
      <c r="B58" s="60" t="s">
        <v>147</v>
      </c>
      <c r="C58" s="61"/>
      <c r="D58" s="17" t="s">
        <v>1</v>
      </c>
      <c r="E58" s="17"/>
      <c r="F58" s="17"/>
      <c r="G58" s="17"/>
      <c r="H58" s="17"/>
      <c r="I58" s="17">
        <v>1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6">
        <f t="shared" si="0"/>
        <v>1</v>
      </c>
      <c r="U58" s="27">
        <v>38.5</v>
      </c>
      <c r="V58" s="52">
        <f t="shared" si="1"/>
        <v>38.5</v>
      </c>
      <c r="W58" s="57">
        <v>728</v>
      </c>
      <c r="X58" s="57" t="s">
        <v>182</v>
      </c>
    </row>
    <row r="59" spans="2:24" x14ac:dyDescent="0.25">
      <c r="B59" s="68" t="s">
        <v>134</v>
      </c>
      <c r="C59" s="69"/>
      <c r="D59" s="17" t="s">
        <v>1</v>
      </c>
      <c r="E59" s="17"/>
      <c r="F59" s="17"/>
      <c r="G59" s="17">
        <v>1</v>
      </c>
      <c r="H59" s="17"/>
      <c r="I59" s="17">
        <v>1</v>
      </c>
      <c r="J59" s="17"/>
      <c r="K59" s="17"/>
      <c r="L59" s="17"/>
      <c r="M59" s="17">
        <v>1</v>
      </c>
      <c r="N59" s="17"/>
      <c r="O59" s="17"/>
      <c r="P59" s="17"/>
      <c r="Q59" s="17"/>
      <c r="R59" s="17"/>
      <c r="S59" s="17"/>
      <c r="T59" s="16">
        <f t="shared" si="0"/>
        <v>3</v>
      </c>
      <c r="U59" s="27">
        <v>52.04</v>
      </c>
      <c r="V59" s="53">
        <f t="shared" si="1"/>
        <v>156.12</v>
      </c>
      <c r="W59" s="57">
        <v>542</v>
      </c>
      <c r="X59" s="57" t="s">
        <v>183</v>
      </c>
    </row>
    <row r="60" spans="2:24" x14ac:dyDescent="0.25">
      <c r="B60" s="66" t="s">
        <v>148</v>
      </c>
      <c r="C60" s="67"/>
      <c r="D60" s="17" t="s">
        <v>1</v>
      </c>
      <c r="E60" s="17"/>
      <c r="F60" s="17"/>
      <c r="G60" s="17">
        <v>1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6">
        <f t="shared" si="0"/>
        <v>1</v>
      </c>
      <c r="U60" s="27">
        <v>72.180000000000007</v>
      </c>
      <c r="V60" s="53">
        <f t="shared" si="1"/>
        <v>72.180000000000007</v>
      </c>
      <c r="W60" s="57">
        <v>1655</v>
      </c>
      <c r="X60" s="57" t="s">
        <v>184</v>
      </c>
    </row>
    <row r="61" spans="2:24" x14ac:dyDescent="0.25">
      <c r="B61" s="66" t="s">
        <v>80</v>
      </c>
      <c r="C61" s="72"/>
      <c r="D61" s="16" t="s">
        <v>111</v>
      </c>
      <c r="E61" s="16"/>
      <c r="F61" s="16"/>
      <c r="G61" s="16"/>
      <c r="H61" s="16"/>
      <c r="I61" s="16"/>
      <c r="J61" s="16"/>
      <c r="K61" s="16"/>
      <c r="L61" s="16"/>
      <c r="M61" s="16">
        <v>1</v>
      </c>
      <c r="N61" s="17"/>
      <c r="O61" s="17"/>
      <c r="P61" s="17"/>
      <c r="Q61" s="17">
        <v>1</v>
      </c>
      <c r="R61" s="17"/>
      <c r="S61" s="17"/>
      <c r="T61" s="16">
        <f t="shared" si="0"/>
        <v>2</v>
      </c>
      <c r="U61" s="27">
        <v>224</v>
      </c>
      <c r="V61" s="53">
        <f t="shared" si="1"/>
        <v>448</v>
      </c>
      <c r="W61" s="57">
        <v>100</v>
      </c>
      <c r="X61" s="57" t="s">
        <v>235</v>
      </c>
    </row>
    <row r="62" spans="2:24" x14ac:dyDescent="0.25">
      <c r="B62" s="75" t="s">
        <v>149</v>
      </c>
      <c r="C62" s="76"/>
      <c r="D62" s="16" t="s">
        <v>1</v>
      </c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7"/>
      <c r="P62" s="17"/>
      <c r="Q62" s="17">
        <v>2</v>
      </c>
      <c r="R62" s="17"/>
      <c r="S62" s="17"/>
      <c r="T62" s="16">
        <f t="shared" si="0"/>
        <v>2</v>
      </c>
      <c r="U62" s="27">
        <v>22.54</v>
      </c>
      <c r="V62" s="53">
        <f t="shared" si="1"/>
        <v>45.08</v>
      </c>
      <c r="W62" s="57">
        <v>1463</v>
      </c>
      <c r="X62" s="57" t="s">
        <v>185</v>
      </c>
    </row>
    <row r="63" spans="2:24" x14ac:dyDescent="0.25">
      <c r="B63" s="75" t="s">
        <v>144</v>
      </c>
      <c r="C63" s="76"/>
      <c r="D63" s="16" t="s">
        <v>1</v>
      </c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7"/>
      <c r="P63" s="17"/>
      <c r="Q63" s="17">
        <v>1</v>
      </c>
      <c r="R63" s="17"/>
      <c r="S63" s="17"/>
      <c r="T63" s="16">
        <f t="shared" si="0"/>
        <v>1</v>
      </c>
      <c r="U63" s="27">
        <v>35.92</v>
      </c>
      <c r="V63" s="53">
        <f t="shared" si="1"/>
        <v>35.92</v>
      </c>
      <c r="W63" s="57">
        <v>4494</v>
      </c>
      <c r="X63" s="57" t="s">
        <v>186</v>
      </c>
    </row>
    <row r="64" spans="2:24" x14ac:dyDescent="0.25">
      <c r="B64" s="70" t="s">
        <v>81</v>
      </c>
      <c r="C64" s="71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28"/>
      <c r="V64" s="54"/>
      <c r="W64" s="57"/>
      <c r="X64" s="57"/>
    </row>
    <row r="65" spans="2:24" x14ac:dyDescent="0.25">
      <c r="B65" s="66" t="s">
        <v>150</v>
      </c>
      <c r="C65" s="67"/>
      <c r="D65" s="16" t="s">
        <v>1</v>
      </c>
      <c r="E65" s="16"/>
      <c r="F65" s="16"/>
      <c r="G65" s="16"/>
      <c r="H65" s="16"/>
      <c r="I65" s="16">
        <v>3</v>
      </c>
      <c r="J65" s="16">
        <v>10</v>
      </c>
      <c r="K65" s="16"/>
      <c r="L65" s="16"/>
      <c r="M65" s="16">
        <v>1</v>
      </c>
      <c r="N65" s="17"/>
      <c r="O65" s="17"/>
      <c r="P65" s="17"/>
      <c r="Q65" s="17"/>
      <c r="R65" s="17"/>
      <c r="S65" s="17">
        <v>2</v>
      </c>
      <c r="T65" s="16">
        <f t="shared" si="0"/>
        <v>16</v>
      </c>
      <c r="U65" s="27">
        <v>50.11</v>
      </c>
      <c r="V65" s="52">
        <f t="shared" si="1"/>
        <v>801.76</v>
      </c>
      <c r="W65" s="57">
        <v>3954</v>
      </c>
      <c r="X65" s="57" t="s">
        <v>187</v>
      </c>
    </row>
    <row r="66" spans="2:24" x14ac:dyDescent="0.25">
      <c r="B66" s="60" t="s">
        <v>128</v>
      </c>
      <c r="C66" s="61"/>
      <c r="D66" s="16" t="s">
        <v>1</v>
      </c>
      <c r="E66" s="20">
        <v>40</v>
      </c>
      <c r="F66" s="20"/>
      <c r="G66" s="20"/>
      <c r="H66" s="20"/>
      <c r="I66" s="20">
        <v>10</v>
      </c>
      <c r="J66" s="20">
        <v>26</v>
      </c>
      <c r="K66" s="20"/>
      <c r="L66" s="20"/>
      <c r="M66" s="20">
        <v>3</v>
      </c>
      <c r="N66" s="21"/>
      <c r="O66" s="21">
        <v>3</v>
      </c>
      <c r="P66" s="21"/>
      <c r="Q66" s="21">
        <v>4</v>
      </c>
      <c r="R66" s="21">
        <v>10</v>
      </c>
      <c r="S66" s="21">
        <v>20</v>
      </c>
      <c r="T66" s="16">
        <f t="shared" si="0"/>
        <v>116</v>
      </c>
      <c r="U66" s="27">
        <v>25.89</v>
      </c>
      <c r="V66" s="53">
        <f t="shared" si="1"/>
        <v>3003.24</v>
      </c>
      <c r="W66" s="57">
        <v>1720</v>
      </c>
      <c r="X66" s="57" t="s">
        <v>188</v>
      </c>
    </row>
    <row r="67" spans="2:24" x14ac:dyDescent="0.25">
      <c r="B67" s="60" t="s">
        <v>82</v>
      </c>
      <c r="C67" s="67"/>
      <c r="D67" s="16" t="s">
        <v>1</v>
      </c>
      <c r="E67" s="20"/>
      <c r="F67" s="20"/>
      <c r="G67" s="20"/>
      <c r="H67" s="20"/>
      <c r="I67" s="20"/>
      <c r="J67" s="20">
        <v>2</v>
      </c>
      <c r="K67" s="20">
        <v>2</v>
      </c>
      <c r="L67" s="20"/>
      <c r="M67" s="20"/>
      <c r="N67" s="21"/>
      <c r="O67" s="21"/>
      <c r="P67" s="21"/>
      <c r="Q67" s="21">
        <v>4</v>
      </c>
      <c r="R67" s="21"/>
      <c r="S67" s="21"/>
      <c r="T67" s="16">
        <f t="shared" si="0"/>
        <v>8</v>
      </c>
      <c r="U67" s="27">
        <v>37.130000000000003</v>
      </c>
      <c r="V67" s="53">
        <f t="shared" si="1"/>
        <v>297.04000000000002</v>
      </c>
      <c r="W67" s="57">
        <v>5764</v>
      </c>
      <c r="X67" s="57" t="s">
        <v>222</v>
      </c>
    </row>
    <row r="68" spans="2:24" x14ac:dyDescent="0.25">
      <c r="B68" s="60" t="s">
        <v>83</v>
      </c>
      <c r="C68" s="67"/>
      <c r="D68" s="16" t="s">
        <v>1</v>
      </c>
      <c r="E68" s="20"/>
      <c r="F68" s="20"/>
      <c r="G68" s="20">
        <v>3</v>
      </c>
      <c r="H68" s="20"/>
      <c r="I68" s="20">
        <v>4</v>
      </c>
      <c r="J68" s="20">
        <v>10</v>
      </c>
      <c r="K68" s="20">
        <v>5</v>
      </c>
      <c r="L68" s="20"/>
      <c r="M68" s="20"/>
      <c r="N68" s="21"/>
      <c r="O68" s="21"/>
      <c r="P68" s="21"/>
      <c r="Q68" s="21"/>
      <c r="R68" s="21">
        <v>6</v>
      </c>
      <c r="S68" s="21">
        <v>3</v>
      </c>
      <c r="T68" s="16">
        <f t="shared" si="0"/>
        <v>31</v>
      </c>
      <c r="U68" s="27">
        <v>38.64</v>
      </c>
      <c r="V68" s="53">
        <f t="shared" si="1"/>
        <v>1197.8399999999999</v>
      </c>
      <c r="W68" s="57">
        <v>5294</v>
      </c>
      <c r="X68" s="57" t="s">
        <v>189</v>
      </c>
    </row>
    <row r="69" spans="2:24" x14ac:dyDescent="0.25">
      <c r="B69" s="62" t="s">
        <v>125</v>
      </c>
      <c r="C69" s="63"/>
      <c r="D69" s="16" t="s">
        <v>1</v>
      </c>
      <c r="E69" s="20"/>
      <c r="F69" s="20"/>
      <c r="G69" s="20"/>
      <c r="H69" s="20"/>
      <c r="I69" s="20">
        <v>4</v>
      </c>
      <c r="J69" s="20">
        <v>2</v>
      </c>
      <c r="K69" s="20"/>
      <c r="L69" s="20"/>
      <c r="M69" s="20"/>
      <c r="N69" s="21"/>
      <c r="O69" s="21"/>
      <c r="P69" s="21"/>
      <c r="Q69" s="21"/>
      <c r="R69" s="21"/>
      <c r="S69" s="21">
        <v>3</v>
      </c>
      <c r="T69" s="16">
        <f t="shared" si="0"/>
        <v>9</v>
      </c>
      <c r="U69" s="27">
        <v>16.239999999999998</v>
      </c>
      <c r="V69" s="53">
        <f t="shared" si="1"/>
        <v>146.16</v>
      </c>
      <c r="W69" s="57">
        <v>5630</v>
      </c>
      <c r="X69" s="57" t="s">
        <v>190</v>
      </c>
    </row>
    <row r="70" spans="2:24" x14ac:dyDescent="0.25">
      <c r="B70" s="68" t="s">
        <v>84</v>
      </c>
      <c r="C70" s="69"/>
      <c r="D70" s="16" t="s">
        <v>1</v>
      </c>
      <c r="E70" s="20"/>
      <c r="F70" s="20"/>
      <c r="G70" s="20"/>
      <c r="H70" s="20"/>
      <c r="I70" s="20">
        <v>3</v>
      </c>
      <c r="J70" s="20"/>
      <c r="K70" s="20"/>
      <c r="L70" s="20"/>
      <c r="M70" s="20">
        <v>4</v>
      </c>
      <c r="N70" s="21"/>
      <c r="O70" s="21"/>
      <c r="P70" s="21"/>
      <c r="Q70" s="21">
        <v>8</v>
      </c>
      <c r="R70" s="21">
        <v>10</v>
      </c>
      <c r="S70" s="21"/>
      <c r="T70" s="16">
        <f t="shared" si="0"/>
        <v>25</v>
      </c>
      <c r="U70" s="27">
        <v>56</v>
      </c>
      <c r="V70" s="53">
        <f t="shared" si="1"/>
        <v>1400</v>
      </c>
      <c r="W70" s="57">
        <v>1641</v>
      </c>
      <c r="X70" s="57" t="s">
        <v>191</v>
      </c>
    </row>
    <row r="71" spans="2:24" x14ac:dyDescent="0.25">
      <c r="B71" s="66" t="s">
        <v>151</v>
      </c>
      <c r="C71" s="121"/>
      <c r="D71" s="16" t="s">
        <v>1</v>
      </c>
      <c r="E71" s="20">
        <v>20</v>
      </c>
      <c r="F71" s="20"/>
      <c r="G71" s="20"/>
      <c r="H71" s="20">
        <v>10</v>
      </c>
      <c r="I71" s="20">
        <v>4</v>
      </c>
      <c r="J71" s="20">
        <v>6</v>
      </c>
      <c r="K71" s="20">
        <v>2</v>
      </c>
      <c r="L71" s="20"/>
      <c r="M71" s="20"/>
      <c r="N71" s="20"/>
      <c r="O71" s="20">
        <v>2</v>
      </c>
      <c r="P71" s="20"/>
      <c r="Q71" s="20">
        <v>30</v>
      </c>
      <c r="R71" s="20"/>
      <c r="S71" s="20">
        <v>2</v>
      </c>
      <c r="T71" s="16">
        <f t="shared" si="0"/>
        <v>76</v>
      </c>
      <c r="U71" s="26">
        <v>50.4</v>
      </c>
      <c r="V71" s="52">
        <f t="shared" si="1"/>
        <v>3830.4</v>
      </c>
      <c r="W71" s="57">
        <v>5779</v>
      </c>
      <c r="X71" s="57" t="s">
        <v>234</v>
      </c>
    </row>
    <row r="72" spans="2:24" x14ac:dyDescent="0.25">
      <c r="B72" s="66" t="s">
        <v>85</v>
      </c>
      <c r="C72" s="67"/>
      <c r="D72" s="16" t="s">
        <v>1</v>
      </c>
      <c r="E72" s="20"/>
      <c r="F72" s="20"/>
      <c r="G72" s="20"/>
      <c r="H72" s="20"/>
      <c r="I72" s="20">
        <v>2</v>
      </c>
      <c r="J72" s="20">
        <v>4</v>
      </c>
      <c r="K72" s="20">
        <v>2</v>
      </c>
      <c r="L72" s="20"/>
      <c r="M72" s="20">
        <v>1</v>
      </c>
      <c r="N72" s="21"/>
      <c r="O72" s="21">
        <v>3</v>
      </c>
      <c r="P72" s="21"/>
      <c r="Q72" s="21"/>
      <c r="R72" s="21"/>
      <c r="S72" s="21"/>
      <c r="T72" s="16">
        <f t="shared" si="0"/>
        <v>12</v>
      </c>
      <c r="U72" s="27">
        <v>9.14</v>
      </c>
      <c r="V72" s="53">
        <f t="shared" si="1"/>
        <v>109.68</v>
      </c>
      <c r="W72" s="57">
        <v>2613</v>
      </c>
      <c r="X72" s="57" t="s">
        <v>192</v>
      </c>
    </row>
    <row r="73" spans="2:24" x14ac:dyDescent="0.25">
      <c r="B73" s="60" t="s">
        <v>86</v>
      </c>
      <c r="C73" s="61"/>
      <c r="D73" s="18" t="s">
        <v>1</v>
      </c>
      <c r="E73" s="22"/>
      <c r="F73" s="22"/>
      <c r="G73" s="22"/>
      <c r="H73" s="22">
        <v>3</v>
      </c>
      <c r="I73" s="22">
        <v>1</v>
      </c>
      <c r="J73" s="22"/>
      <c r="K73" s="22">
        <v>4</v>
      </c>
      <c r="L73" s="22"/>
      <c r="M73" s="22"/>
      <c r="N73" s="25"/>
      <c r="O73" s="25"/>
      <c r="P73" s="25"/>
      <c r="Q73" s="25"/>
      <c r="R73" s="25"/>
      <c r="S73" s="25"/>
      <c r="T73" s="16">
        <f t="shared" si="0"/>
        <v>8</v>
      </c>
      <c r="U73" s="27">
        <v>11.2</v>
      </c>
      <c r="V73" s="53">
        <f t="shared" si="1"/>
        <v>89.6</v>
      </c>
      <c r="W73" s="57">
        <v>2003</v>
      </c>
      <c r="X73" s="57" t="s">
        <v>193</v>
      </c>
    </row>
    <row r="74" spans="2:24" x14ac:dyDescent="0.25">
      <c r="B74" s="119" t="s">
        <v>87</v>
      </c>
      <c r="C74" s="120"/>
      <c r="D74" s="1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8"/>
      <c r="V74" s="54"/>
      <c r="W74" s="57"/>
      <c r="X74" s="57"/>
    </row>
    <row r="75" spans="2:24" x14ac:dyDescent="0.25">
      <c r="B75" s="68" t="s">
        <v>88</v>
      </c>
      <c r="C75" s="69"/>
      <c r="D75" s="18" t="s">
        <v>111</v>
      </c>
      <c r="E75" s="22">
        <v>20</v>
      </c>
      <c r="F75" s="22"/>
      <c r="G75" s="22"/>
      <c r="H75" s="22"/>
      <c r="I75" s="22">
        <v>4</v>
      </c>
      <c r="J75" s="22"/>
      <c r="K75" s="22"/>
      <c r="L75" s="22"/>
      <c r="M75" s="22"/>
      <c r="N75" s="25"/>
      <c r="O75" s="25"/>
      <c r="P75" s="25"/>
      <c r="Q75" s="25">
        <v>3</v>
      </c>
      <c r="R75" s="25"/>
      <c r="S75" s="25">
        <v>1</v>
      </c>
      <c r="T75" s="16">
        <f t="shared" ref="T75" si="2">SUM(E75:S75)</f>
        <v>28</v>
      </c>
      <c r="U75" s="27">
        <v>7.49</v>
      </c>
      <c r="V75" s="53">
        <f t="shared" ref="V75" si="3">ROUND(T75*U75,2)</f>
        <v>209.72</v>
      </c>
      <c r="W75" s="57">
        <v>5750</v>
      </c>
      <c r="X75" s="57" t="s">
        <v>194</v>
      </c>
    </row>
    <row r="76" spans="2:24" x14ac:dyDescent="0.25">
      <c r="B76" s="66" t="s">
        <v>135</v>
      </c>
      <c r="C76" s="67"/>
      <c r="D76" s="18" t="s">
        <v>111</v>
      </c>
      <c r="E76" s="22"/>
      <c r="F76" s="22"/>
      <c r="G76" s="22"/>
      <c r="H76" s="22"/>
      <c r="I76" s="22"/>
      <c r="J76" s="22"/>
      <c r="K76" s="22"/>
      <c r="L76" s="22"/>
      <c r="M76" s="22"/>
      <c r="N76" s="25"/>
      <c r="O76" s="25"/>
      <c r="P76" s="25">
        <v>2</v>
      </c>
      <c r="Q76" s="25"/>
      <c r="R76" s="25"/>
      <c r="S76" s="25"/>
      <c r="T76" s="16">
        <f t="shared" si="0"/>
        <v>2</v>
      </c>
      <c r="U76" s="27">
        <v>21.7</v>
      </c>
      <c r="V76" s="53">
        <f t="shared" si="1"/>
        <v>43.4</v>
      </c>
      <c r="W76" s="57">
        <v>1079</v>
      </c>
      <c r="X76" s="57" t="s">
        <v>195</v>
      </c>
    </row>
    <row r="77" spans="2:24" x14ac:dyDescent="0.25">
      <c r="B77" s="66" t="s">
        <v>89</v>
      </c>
      <c r="C77" s="72"/>
      <c r="D77" s="18" t="s">
        <v>111</v>
      </c>
      <c r="E77" s="22"/>
      <c r="F77" s="22"/>
      <c r="G77" s="22"/>
      <c r="H77" s="22"/>
      <c r="I77" s="22">
        <v>2</v>
      </c>
      <c r="J77" s="22"/>
      <c r="K77" s="22">
        <v>4</v>
      </c>
      <c r="L77" s="22"/>
      <c r="M77" s="22"/>
      <c r="N77" s="25"/>
      <c r="O77" s="25"/>
      <c r="P77" s="25"/>
      <c r="Q77" s="25"/>
      <c r="R77" s="25"/>
      <c r="S77" s="25">
        <v>3</v>
      </c>
      <c r="T77" s="16">
        <f t="shared" si="0"/>
        <v>9</v>
      </c>
      <c r="U77" s="27">
        <v>19.100000000000001</v>
      </c>
      <c r="V77" s="53">
        <f t="shared" si="1"/>
        <v>171.9</v>
      </c>
      <c r="W77" s="57">
        <v>1515</v>
      </c>
      <c r="X77" s="57" t="s">
        <v>196</v>
      </c>
    </row>
    <row r="78" spans="2:24" x14ac:dyDescent="0.25">
      <c r="B78" s="66" t="s">
        <v>90</v>
      </c>
      <c r="C78" s="72"/>
      <c r="D78" s="18" t="s">
        <v>111</v>
      </c>
      <c r="E78" s="22"/>
      <c r="F78" s="22"/>
      <c r="G78" s="22"/>
      <c r="H78" s="22"/>
      <c r="I78" s="22">
        <v>1</v>
      </c>
      <c r="J78" s="22">
        <v>1</v>
      </c>
      <c r="K78" s="22">
        <v>4</v>
      </c>
      <c r="L78" s="22"/>
      <c r="M78" s="22"/>
      <c r="N78" s="25"/>
      <c r="O78" s="25"/>
      <c r="P78" s="25"/>
      <c r="Q78" s="25"/>
      <c r="R78" s="25"/>
      <c r="S78" s="25"/>
      <c r="T78" s="16">
        <f t="shared" si="0"/>
        <v>6</v>
      </c>
      <c r="U78" s="27">
        <v>10.61</v>
      </c>
      <c r="V78" s="53">
        <f t="shared" si="1"/>
        <v>63.66</v>
      </c>
      <c r="W78" s="57">
        <v>3403</v>
      </c>
      <c r="X78" s="57" t="s">
        <v>197</v>
      </c>
    </row>
    <row r="79" spans="2:24" x14ac:dyDescent="0.25">
      <c r="B79" s="66" t="s">
        <v>91</v>
      </c>
      <c r="C79" s="72"/>
      <c r="D79" s="18" t="s">
        <v>111</v>
      </c>
      <c r="E79" s="22"/>
      <c r="F79" s="22"/>
      <c r="G79" s="22"/>
      <c r="H79" s="22"/>
      <c r="I79" s="22">
        <v>1</v>
      </c>
      <c r="J79" s="22"/>
      <c r="K79" s="22">
        <v>2</v>
      </c>
      <c r="L79" s="22"/>
      <c r="M79" s="22"/>
      <c r="N79" s="25"/>
      <c r="O79" s="25"/>
      <c r="P79" s="25"/>
      <c r="Q79" s="25"/>
      <c r="R79" s="25">
        <v>1</v>
      </c>
      <c r="S79" s="25"/>
      <c r="T79" s="16">
        <f t="shared" si="0"/>
        <v>4</v>
      </c>
      <c r="U79" s="27">
        <v>29.68</v>
      </c>
      <c r="V79" s="53">
        <f t="shared" si="1"/>
        <v>118.72</v>
      </c>
      <c r="W79" s="57">
        <v>607</v>
      </c>
      <c r="X79" s="57" t="s">
        <v>223</v>
      </c>
    </row>
    <row r="80" spans="2:24" x14ac:dyDescent="0.25">
      <c r="B80" s="66" t="s">
        <v>92</v>
      </c>
      <c r="C80" s="67"/>
      <c r="D80" s="18" t="s">
        <v>111</v>
      </c>
      <c r="E80" s="22"/>
      <c r="F80" s="22"/>
      <c r="G80" s="22"/>
      <c r="H80" s="22"/>
      <c r="I80" s="22"/>
      <c r="J80" s="22"/>
      <c r="K80" s="22"/>
      <c r="L80" s="22"/>
      <c r="M80" s="22"/>
      <c r="N80" s="25"/>
      <c r="O80" s="25"/>
      <c r="P80" s="25"/>
      <c r="Q80" s="25">
        <v>2</v>
      </c>
      <c r="R80" s="25"/>
      <c r="S80" s="25"/>
      <c r="T80" s="16">
        <f t="shared" si="0"/>
        <v>2</v>
      </c>
      <c r="U80" s="27">
        <v>34.159999999999997</v>
      </c>
      <c r="V80" s="53">
        <f t="shared" si="1"/>
        <v>68.319999999999993</v>
      </c>
      <c r="W80" s="57">
        <v>5318</v>
      </c>
      <c r="X80" s="57" t="s">
        <v>233</v>
      </c>
    </row>
    <row r="81" spans="2:24" x14ac:dyDescent="0.25">
      <c r="B81" s="66" t="s">
        <v>93</v>
      </c>
      <c r="C81" s="67"/>
      <c r="D81" s="18" t="s">
        <v>1</v>
      </c>
      <c r="E81" s="22"/>
      <c r="F81" s="22"/>
      <c r="G81" s="22"/>
      <c r="H81" s="22"/>
      <c r="I81" s="22">
        <v>3</v>
      </c>
      <c r="J81" s="22"/>
      <c r="K81" s="22"/>
      <c r="L81" s="22"/>
      <c r="M81" s="22"/>
      <c r="N81" s="25"/>
      <c r="O81" s="25"/>
      <c r="P81" s="25"/>
      <c r="Q81" s="25"/>
      <c r="R81" s="25"/>
      <c r="S81" s="25"/>
      <c r="T81" s="16">
        <f t="shared" si="0"/>
        <v>3</v>
      </c>
      <c r="U81" s="27">
        <v>5.95</v>
      </c>
      <c r="V81" s="53">
        <f t="shared" si="1"/>
        <v>17.850000000000001</v>
      </c>
      <c r="W81" s="57">
        <v>6004</v>
      </c>
      <c r="X81" s="57" t="s">
        <v>198</v>
      </c>
    </row>
    <row r="82" spans="2:24" x14ac:dyDescent="0.25">
      <c r="B82" s="66" t="s">
        <v>94</v>
      </c>
      <c r="C82" s="67"/>
      <c r="D82" s="18" t="s">
        <v>1</v>
      </c>
      <c r="E82" s="22">
        <v>4</v>
      </c>
      <c r="F82" s="22"/>
      <c r="G82" s="22"/>
      <c r="H82" s="22"/>
      <c r="I82" s="22">
        <v>3</v>
      </c>
      <c r="J82" s="22">
        <v>3</v>
      </c>
      <c r="K82" s="22"/>
      <c r="L82" s="22"/>
      <c r="M82" s="22"/>
      <c r="N82" s="25"/>
      <c r="O82" s="25"/>
      <c r="P82" s="25"/>
      <c r="Q82" s="25"/>
      <c r="R82" s="25"/>
      <c r="S82" s="25"/>
      <c r="T82" s="16">
        <f t="shared" si="0"/>
        <v>10</v>
      </c>
      <c r="U82" s="27">
        <v>24.74</v>
      </c>
      <c r="V82" s="53">
        <f t="shared" si="1"/>
        <v>247.4</v>
      </c>
      <c r="W82" s="57">
        <v>3170</v>
      </c>
      <c r="X82" s="57" t="s">
        <v>199</v>
      </c>
    </row>
    <row r="83" spans="2:24" x14ac:dyDescent="0.25">
      <c r="B83" s="66" t="s">
        <v>136</v>
      </c>
      <c r="C83" s="72"/>
      <c r="D83" s="18" t="s">
        <v>1</v>
      </c>
      <c r="E83" s="22"/>
      <c r="F83" s="22"/>
      <c r="G83" s="22"/>
      <c r="H83" s="22"/>
      <c r="I83" s="22">
        <v>2</v>
      </c>
      <c r="J83" s="22">
        <v>3</v>
      </c>
      <c r="K83" s="22">
        <v>3</v>
      </c>
      <c r="L83" s="22"/>
      <c r="M83" s="22"/>
      <c r="N83" s="25"/>
      <c r="O83" s="25"/>
      <c r="P83" s="25"/>
      <c r="Q83" s="25"/>
      <c r="R83" s="25"/>
      <c r="S83" s="25"/>
      <c r="T83" s="16">
        <f t="shared" si="0"/>
        <v>8</v>
      </c>
      <c r="U83" s="27">
        <v>10.64</v>
      </c>
      <c r="V83" s="53">
        <f t="shared" si="1"/>
        <v>85.12</v>
      </c>
      <c r="W83" s="57">
        <v>5514</v>
      </c>
      <c r="X83" s="57" t="s">
        <v>200</v>
      </c>
    </row>
    <row r="84" spans="2:24" x14ac:dyDescent="0.25">
      <c r="B84" s="60" t="s">
        <v>95</v>
      </c>
      <c r="C84" s="61"/>
      <c r="D84" s="17" t="s">
        <v>1</v>
      </c>
      <c r="E84" s="17"/>
      <c r="F84" s="17"/>
      <c r="G84" s="17"/>
      <c r="H84" s="17"/>
      <c r="I84" s="17"/>
      <c r="J84" s="17"/>
      <c r="K84" s="17"/>
      <c r="L84" s="17"/>
      <c r="M84" s="17">
        <v>1</v>
      </c>
      <c r="N84" s="17"/>
      <c r="O84" s="17"/>
      <c r="P84" s="17"/>
      <c r="Q84" s="17"/>
      <c r="R84" s="17"/>
      <c r="S84" s="17"/>
      <c r="T84" s="16">
        <f t="shared" si="0"/>
        <v>1</v>
      </c>
      <c r="U84" s="27">
        <v>13.03</v>
      </c>
      <c r="V84" s="53">
        <f t="shared" si="1"/>
        <v>13.03</v>
      </c>
      <c r="W84" s="57">
        <v>4971</v>
      </c>
      <c r="X84" s="57" t="s">
        <v>201</v>
      </c>
    </row>
    <row r="85" spans="2:24" x14ac:dyDescent="0.25">
      <c r="B85" s="60" t="s">
        <v>152</v>
      </c>
      <c r="C85" s="67"/>
      <c r="D85" s="16" t="s">
        <v>1</v>
      </c>
      <c r="E85" s="16"/>
      <c r="F85" s="16"/>
      <c r="G85" s="16"/>
      <c r="H85" s="16"/>
      <c r="I85" s="16"/>
      <c r="J85" s="16">
        <v>3</v>
      </c>
      <c r="K85" s="16"/>
      <c r="L85" s="16"/>
      <c r="M85" s="16"/>
      <c r="N85" s="17"/>
      <c r="O85" s="17"/>
      <c r="P85" s="17"/>
      <c r="Q85" s="17"/>
      <c r="R85" s="17"/>
      <c r="S85" s="17"/>
      <c r="T85" s="16">
        <f t="shared" si="0"/>
        <v>3</v>
      </c>
      <c r="U85" s="27">
        <v>13.03</v>
      </c>
      <c r="V85" s="52">
        <f t="shared" si="1"/>
        <v>39.090000000000003</v>
      </c>
      <c r="W85" s="57">
        <v>817</v>
      </c>
      <c r="X85" s="57" t="s">
        <v>202</v>
      </c>
    </row>
    <row r="86" spans="2:24" x14ac:dyDescent="0.25">
      <c r="B86" s="60" t="s">
        <v>96</v>
      </c>
      <c r="C86" s="67"/>
      <c r="D86" s="16" t="s">
        <v>1</v>
      </c>
      <c r="E86" s="16"/>
      <c r="F86" s="16"/>
      <c r="G86" s="16"/>
      <c r="H86" s="16"/>
      <c r="I86" s="16">
        <v>2</v>
      </c>
      <c r="J86" s="16"/>
      <c r="K86" s="16"/>
      <c r="L86" s="16"/>
      <c r="M86" s="16"/>
      <c r="N86" s="17"/>
      <c r="O86" s="17"/>
      <c r="P86" s="17"/>
      <c r="Q86" s="17"/>
      <c r="R86" s="17"/>
      <c r="S86" s="17"/>
      <c r="T86" s="16">
        <f t="shared" si="0"/>
        <v>2</v>
      </c>
      <c r="U86" s="27">
        <v>13.03</v>
      </c>
      <c r="V86" s="52">
        <f t="shared" si="1"/>
        <v>26.06</v>
      </c>
      <c r="W86" s="57">
        <v>1307</v>
      </c>
      <c r="X86" s="57" t="s">
        <v>203</v>
      </c>
    </row>
    <row r="87" spans="2:24" x14ac:dyDescent="0.25">
      <c r="B87" s="68" t="s">
        <v>97</v>
      </c>
      <c r="C87" s="69"/>
      <c r="D87" s="16" t="s">
        <v>112</v>
      </c>
      <c r="E87" s="20"/>
      <c r="F87" s="20"/>
      <c r="G87" s="20"/>
      <c r="H87" s="20"/>
      <c r="I87" s="20"/>
      <c r="J87" s="20">
        <v>2</v>
      </c>
      <c r="K87" s="20">
        <v>2</v>
      </c>
      <c r="L87" s="20"/>
      <c r="M87" s="20">
        <v>1</v>
      </c>
      <c r="N87" s="21"/>
      <c r="O87" s="21">
        <v>1</v>
      </c>
      <c r="P87" s="21"/>
      <c r="Q87" s="21"/>
      <c r="R87" s="21"/>
      <c r="S87" s="21"/>
      <c r="T87" s="16">
        <f t="shared" si="0"/>
        <v>6</v>
      </c>
      <c r="U87" s="27">
        <v>21</v>
      </c>
      <c r="V87" s="52">
        <f t="shared" si="1"/>
        <v>126</v>
      </c>
      <c r="W87" s="57">
        <v>1823</v>
      </c>
      <c r="X87" s="57" t="s">
        <v>204</v>
      </c>
    </row>
    <row r="88" spans="2:24" x14ac:dyDescent="0.25">
      <c r="B88" s="66" t="s">
        <v>153</v>
      </c>
      <c r="C88" s="67"/>
      <c r="D88" s="16" t="s">
        <v>1</v>
      </c>
      <c r="E88" s="20"/>
      <c r="F88" s="20"/>
      <c r="G88" s="20"/>
      <c r="H88" s="20"/>
      <c r="I88" s="20"/>
      <c r="J88" s="20"/>
      <c r="K88" s="20"/>
      <c r="L88" s="20"/>
      <c r="M88" s="20"/>
      <c r="N88" s="21"/>
      <c r="O88" s="21"/>
      <c r="P88" s="21"/>
      <c r="Q88" s="21"/>
      <c r="R88" s="21">
        <v>1</v>
      </c>
      <c r="S88" s="21"/>
      <c r="T88" s="16">
        <f t="shared" si="0"/>
        <v>1</v>
      </c>
      <c r="U88" s="27">
        <v>15.57</v>
      </c>
      <c r="V88" s="52">
        <f t="shared" si="1"/>
        <v>15.57</v>
      </c>
      <c r="W88" s="57">
        <v>5210</v>
      </c>
      <c r="X88" s="57" t="s">
        <v>205</v>
      </c>
    </row>
    <row r="89" spans="2:24" x14ac:dyDescent="0.25">
      <c r="B89" s="66" t="s">
        <v>154</v>
      </c>
      <c r="C89" s="67"/>
      <c r="D89" s="16" t="s">
        <v>1</v>
      </c>
      <c r="E89" s="20"/>
      <c r="F89" s="20"/>
      <c r="G89" s="20"/>
      <c r="H89" s="20"/>
      <c r="I89" s="20"/>
      <c r="J89" s="20">
        <v>4</v>
      </c>
      <c r="K89" s="20"/>
      <c r="L89" s="20"/>
      <c r="M89" s="20"/>
      <c r="N89" s="21"/>
      <c r="O89" s="21"/>
      <c r="P89" s="21"/>
      <c r="Q89" s="21">
        <v>4</v>
      </c>
      <c r="R89" s="21"/>
      <c r="S89" s="21"/>
      <c r="T89" s="16">
        <f t="shared" si="0"/>
        <v>8</v>
      </c>
      <c r="U89" s="27">
        <v>12.64</v>
      </c>
      <c r="V89" s="52">
        <f t="shared" si="1"/>
        <v>101.12</v>
      </c>
      <c r="W89" s="57">
        <v>5606</v>
      </c>
      <c r="X89" s="57" t="s">
        <v>206</v>
      </c>
    </row>
    <row r="90" spans="2:24" x14ac:dyDescent="0.25">
      <c r="B90" s="60" t="s">
        <v>137</v>
      </c>
      <c r="C90" s="61"/>
      <c r="D90" s="16" t="s">
        <v>1</v>
      </c>
      <c r="E90" s="20"/>
      <c r="F90" s="20">
        <v>1</v>
      </c>
      <c r="G90" s="20"/>
      <c r="H90" s="20"/>
      <c r="I90" s="20"/>
      <c r="J90" s="20">
        <v>1</v>
      </c>
      <c r="K90" s="20"/>
      <c r="L90" s="20"/>
      <c r="M90" s="20"/>
      <c r="N90" s="21"/>
      <c r="O90" s="21"/>
      <c r="P90" s="21"/>
      <c r="Q90" s="21">
        <v>1</v>
      </c>
      <c r="R90" s="21"/>
      <c r="S90" s="21"/>
      <c r="T90" s="16">
        <f t="shared" si="0"/>
        <v>3</v>
      </c>
      <c r="U90" s="27">
        <v>231.71</v>
      </c>
      <c r="V90" s="52">
        <f t="shared" si="1"/>
        <v>695.13</v>
      </c>
      <c r="W90" s="57">
        <v>4944</v>
      </c>
      <c r="X90" s="57" t="s">
        <v>207</v>
      </c>
    </row>
    <row r="91" spans="2:24" x14ac:dyDescent="0.25">
      <c r="B91" s="68" t="s">
        <v>138</v>
      </c>
      <c r="C91" s="69"/>
      <c r="D91" s="16" t="s">
        <v>111</v>
      </c>
      <c r="E91" s="20"/>
      <c r="F91" s="20"/>
      <c r="G91" s="20"/>
      <c r="H91" s="20"/>
      <c r="I91" s="20"/>
      <c r="J91" s="20"/>
      <c r="K91" s="20">
        <v>1</v>
      </c>
      <c r="L91" s="20"/>
      <c r="M91" s="20"/>
      <c r="N91" s="21"/>
      <c r="O91" s="21"/>
      <c r="P91" s="21"/>
      <c r="Q91" s="21"/>
      <c r="R91" s="21"/>
      <c r="S91" s="21"/>
      <c r="T91" s="16">
        <f t="shared" si="0"/>
        <v>1</v>
      </c>
      <c r="U91" s="27">
        <v>484.4</v>
      </c>
      <c r="V91" s="52">
        <f t="shared" si="1"/>
        <v>484.4</v>
      </c>
      <c r="W91" s="57">
        <v>4468</v>
      </c>
      <c r="X91" s="57" t="s">
        <v>224</v>
      </c>
    </row>
    <row r="92" spans="2:24" x14ac:dyDescent="0.25">
      <c r="B92" s="68" t="s">
        <v>155</v>
      </c>
      <c r="C92" s="69"/>
      <c r="D92" s="16" t="s">
        <v>111</v>
      </c>
      <c r="E92" s="20"/>
      <c r="F92" s="20"/>
      <c r="G92" s="20">
        <v>1</v>
      </c>
      <c r="H92" s="20"/>
      <c r="I92" s="20"/>
      <c r="J92" s="20"/>
      <c r="K92" s="20"/>
      <c r="L92" s="20"/>
      <c r="M92" s="20"/>
      <c r="N92" s="21"/>
      <c r="O92" s="21"/>
      <c r="P92" s="21"/>
      <c r="Q92" s="21"/>
      <c r="R92" s="21"/>
      <c r="S92" s="21"/>
      <c r="T92" s="16">
        <f t="shared" ref="T92" si="4">SUM(E92:S92)</f>
        <v>1</v>
      </c>
      <c r="U92" s="27">
        <v>308</v>
      </c>
      <c r="V92" s="52">
        <f t="shared" ref="V92" si="5">ROUND(T92*U92,2)</f>
        <v>308</v>
      </c>
      <c r="W92" s="57">
        <v>6013</v>
      </c>
      <c r="X92" s="57" t="s">
        <v>225</v>
      </c>
    </row>
    <row r="93" spans="2:24" x14ac:dyDescent="0.25">
      <c r="B93" s="77" t="s">
        <v>156</v>
      </c>
      <c r="C93" s="78"/>
      <c r="D93" s="16" t="s">
        <v>111</v>
      </c>
      <c r="E93" s="20"/>
      <c r="F93" s="20"/>
      <c r="G93" s="20"/>
      <c r="H93" s="20"/>
      <c r="I93" s="20">
        <v>1</v>
      </c>
      <c r="J93" s="20"/>
      <c r="K93" s="20"/>
      <c r="L93" s="20"/>
      <c r="M93" s="20"/>
      <c r="N93" s="21"/>
      <c r="O93" s="21"/>
      <c r="P93" s="21"/>
      <c r="Q93" s="21"/>
      <c r="R93" s="21"/>
      <c r="S93" s="21"/>
      <c r="T93" s="16">
        <f t="shared" si="0"/>
        <v>1</v>
      </c>
      <c r="U93" s="27">
        <v>345.93</v>
      </c>
      <c r="V93" s="52">
        <f t="shared" si="1"/>
        <v>345.93</v>
      </c>
      <c r="W93" s="57">
        <v>319</v>
      </c>
      <c r="X93" s="57" t="s">
        <v>208</v>
      </c>
    </row>
    <row r="94" spans="2:24" x14ac:dyDescent="0.25">
      <c r="B94" s="64" t="s">
        <v>98</v>
      </c>
      <c r="C94" s="65"/>
      <c r="D94" s="15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8"/>
      <c r="V94" s="54"/>
      <c r="W94" s="57"/>
      <c r="X94" s="57"/>
    </row>
    <row r="95" spans="2:24" x14ac:dyDescent="0.25">
      <c r="B95" s="62" t="s">
        <v>99</v>
      </c>
      <c r="C95" s="63"/>
      <c r="D95" s="11" t="s">
        <v>113</v>
      </c>
      <c r="E95" s="20"/>
      <c r="F95" s="20"/>
      <c r="G95" s="20">
        <v>4</v>
      </c>
      <c r="H95" s="20"/>
      <c r="I95" s="20">
        <v>2</v>
      </c>
      <c r="J95" s="20"/>
      <c r="K95" s="20">
        <v>10</v>
      </c>
      <c r="L95" s="20"/>
      <c r="M95" s="20">
        <v>2</v>
      </c>
      <c r="N95" s="21"/>
      <c r="O95" s="21"/>
      <c r="P95" s="21"/>
      <c r="Q95" s="21">
        <v>6</v>
      </c>
      <c r="R95" s="21"/>
      <c r="S95" s="21">
        <v>3</v>
      </c>
      <c r="T95" s="16">
        <f t="shared" si="0"/>
        <v>27</v>
      </c>
      <c r="U95" s="27">
        <v>16.66</v>
      </c>
      <c r="V95" s="52">
        <f t="shared" si="1"/>
        <v>449.82</v>
      </c>
      <c r="W95" s="57">
        <v>5972</v>
      </c>
      <c r="X95" s="57" t="s">
        <v>209</v>
      </c>
    </row>
    <row r="96" spans="2:24" x14ac:dyDescent="0.25">
      <c r="B96" s="62" t="s">
        <v>157</v>
      </c>
      <c r="C96" s="63"/>
      <c r="D96" s="11" t="s">
        <v>113</v>
      </c>
      <c r="E96" s="20">
        <v>50</v>
      </c>
      <c r="F96" s="20"/>
      <c r="G96" s="20"/>
      <c r="H96" s="20">
        <v>20</v>
      </c>
      <c r="I96" s="20"/>
      <c r="J96" s="20"/>
      <c r="K96" s="20"/>
      <c r="L96" s="20"/>
      <c r="M96" s="20"/>
      <c r="N96" s="21"/>
      <c r="O96" s="21">
        <v>2</v>
      </c>
      <c r="P96" s="21"/>
      <c r="Q96" s="21">
        <v>5</v>
      </c>
      <c r="R96" s="21"/>
      <c r="S96" s="21"/>
      <c r="T96" s="16">
        <f t="shared" si="0"/>
        <v>77</v>
      </c>
      <c r="U96" s="27">
        <v>11.06</v>
      </c>
      <c r="V96" s="52">
        <f t="shared" si="1"/>
        <v>851.62</v>
      </c>
      <c r="W96" s="57">
        <v>5970</v>
      </c>
      <c r="X96" s="57" t="s">
        <v>210</v>
      </c>
    </row>
    <row r="97" spans="2:24" x14ac:dyDescent="0.25">
      <c r="B97" s="62" t="s">
        <v>117</v>
      </c>
      <c r="C97" s="63"/>
      <c r="D97" s="11" t="s">
        <v>113</v>
      </c>
      <c r="E97" s="20"/>
      <c r="F97" s="20"/>
      <c r="G97" s="20"/>
      <c r="H97" s="20"/>
      <c r="I97" s="20">
        <v>1</v>
      </c>
      <c r="J97" s="20"/>
      <c r="K97" s="20">
        <v>5</v>
      </c>
      <c r="L97" s="20"/>
      <c r="M97" s="20"/>
      <c r="N97" s="21"/>
      <c r="O97" s="21"/>
      <c r="P97" s="21"/>
      <c r="Q97" s="21"/>
      <c r="R97" s="21"/>
      <c r="S97" s="21"/>
      <c r="T97" s="16">
        <f t="shared" si="0"/>
        <v>6</v>
      </c>
      <c r="U97" s="27">
        <v>17.09</v>
      </c>
      <c r="V97" s="52">
        <f t="shared" si="1"/>
        <v>102.54</v>
      </c>
      <c r="W97" s="57">
        <v>3072</v>
      </c>
      <c r="X97" s="57" t="s">
        <v>211</v>
      </c>
    </row>
    <row r="98" spans="2:24" x14ac:dyDescent="0.25">
      <c r="B98" s="62" t="s">
        <v>100</v>
      </c>
      <c r="C98" s="63"/>
      <c r="D98" s="11" t="s">
        <v>113</v>
      </c>
      <c r="E98" s="20">
        <v>20</v>
      </c>
      <c r="F98" s="20"/>
      <c r="G98" s="20"/>
      <c r="H98" s="20">
        <v>5</v>
      </c>
      <c r="I98" s="20"/>
      <c r="J98" s="20"/>
      <c r="K98" s="20"/>
      <c r="L98" s="20"/>
      <c r="M98" s="20"/>
      <c r="N98" s="21"/>
      <c r="O98" s="21"/>
      <c r="P98" s="21"/>
      <c r="Q98" s="21"/>
      <c r="R98" s="21"/>
      <c r="S98" s="21"/>
      <c r="T98" s="16">
        <f t="shared" si="0"/>
        <v>25</v>
      </c>
      <c r="U98" s="27">
        <v>51.98</v>
      </c>
      <c r="V98" s="52">
        <f t="shared" si="1"/>
        <v>1299.5</v>
      </c>
      <c r="W98" s="57">
        <v>909</v>
      </c>
      <c r="X98" s="57" t="s">
        <v>212</v>
      </c>
    </row>
    <row r="99" spans="2:24" x14ac:dyDescent="0.25">
      <c r="B99" s="62" t="s">
        <v>101</v>
      </c>
      <c r="C99" s="63"/>
      <c r="D99" s="11" t="s">
        <v>113</v>
      </c>
      <c r="E99" s="20"/>
      <c r="F99" s="20"/>
      <c r="G99" s="20"/>
      <c r="H99" s="20"/>
      <c r="I99" s="20">
        <v>1</v>
      </c>
      <c r="J99" s="20"/>
      <c r="K99" s="20"/>
      <c r="L99" s="20"/>
      <c r="M99" s="20"/>
      <c r="N99" s="21"/>
      <c r="O99" s="21"/>
      <c r="P99" s="21">
        <v>2</v>
      </c>
      <c r="Q99" s="21"/>
      <c r="R99" s="21">
        <v>2</v>
      </c>
      <c r="S99" s="21"/>
      <c r="T99" s="16">
        <f t="shared" si="0"/>
        <v>5</v>
      </c>
      <c r="U99" s="27">
        <v>65.52</v>
      </c>
      <c r="V99" s="52">
        <f t="shared" si="1"/>
        <v>327.60000000000002</v>
      </c>
      <c r="W99" s="57">
        <v>446</v>
      </c>
      <c r="X99" s="57" t="s">
        <v>213</v>
      </c>
    </row>
    <row r="100" spans="2:24" x14ac:dyDescent="0.25">
      <c r="B100" s="62" t="s">
        <v>139</v>
      </c>
      <c r="C100" s="63"/>
      <c r="D100" s="11" t="s">
        <v>113</v>
      </c>
      <c r="E100" s="20"/>
      <c r="F100" s="20"/>
      <c r="G100" s="20"/>
      <c r="H100" s="20"/>
      <c r="I100" s="20">
        <v>1</v>
      </c>
      <c r="J100" s="20"/>
      <c r="K100" s="20"/>
      <c r="L100" s="20"/>
      <c r="M100" s="20"/>
      <c r="N100" s="21"/>
      <c r="O100" s="21"/>
      <c r="P100" s="21"/>
      <c r="Q100" s="21"/>
      <c r="R100" s="21"/>
      <c r="S100" s="21"/>
      <c r="T100" s="16">
        <f t="shared" si="0"/>
        <v>1</v>
      </c>
      <c r="U100" s="27">
        <v>75.39</v>
      </c>
      <c r="V100" s="52">
        <f t="shared" si="1"/>
        <v>75.39</v>
      </c>
      <c r="W100" s="57">
        <v>4925</v>
      </c>
      <c r="X100" s="57" t="s">
        <v>214</v>
      </c>
    </row>
    <row r="101" spans="2:24" x14ac:dyDescent="0.25">
      <c r="B101" s="62" t="s">
        <v>140</v>
      </c>
      <c r="C101" s="63"/>
      <c r="D101" s="11" t="s">
        <v>113</v>
      </c>
      <c r="E101" s="20"/>
      <c r="F101" s="20"/>
      <c r="G101" s="20"/>
      <c r="H101" s="20"/>
      <c r="I101" s="20">
        <v>1</v>
      </c>
      <c r="J101" s="20"/>
      <c r="K101" s="20"/>
      <c r="L101" s="20"/>
      <c r="M101" s="20"/>
      <c r="N101" s="21"/>
      <c r="O101" s="21"/>
      <c r="P101" s="21"/>
      <c r="Q101" s="21"/>
      <c r="R101" s="21"/>
      <c r="S101" s="21"/>
      <c r="T101" s="16">
        <f t="shared" si="0"/>
        <v>1</v>
      </c>
      <c r="U101" s="27">
        <v>68.19</v>
      </c>
      <c r="V101" s="52">
        <f t="shared" si="1"/>
        <v>68.19</v>
      </c>
      <c r="W101" s="57">
        <v>3900</v>
      </c>
      <c r="X101" s="57" t="s">
        <v>215</v>
      </c>
    </row>
    <row r="102" spans="2:24" x14ac:dyDescent="0.25">
      <c r="B102" s="62" t="s">
        <v>102</v>
      </c>
      <c r="C102" s="63"/>
      <c r="D102" s="12" t="s">
        <v>113</v>
      </c>
      <c r="E102" s="20">
        <v>10</v>
      </c>
      <c r="F102" s="20"/>
      <c r="G102" s="20"/>
      <c r="H102" s="20"/>
      <c r="I102" s="20"/>
      <c r="J102" s="20">
        <v>4</v>
      </c>
      <c r="K102" s="20">
        <v>10</v>
      </c>
      <c r="L102" s="20"/>
      <c r="M102" s="20"/>
      <c r="N102" s="21"/>
      <c r="O102" s="21"/>
      <c r="P102" s="21"/>
      <c r="Q102" s="21"/>
      <c r="R102" s="21">
        <v>1</v>
      </c>
      <c r="S102" s="21"/>
      <c r="T102" s="16">
        <f t="shared" si="0"/>
        <v>25</v>
      </c>
      <c r="U102" s="27">
        <v>68.95</v>
      </c>
      <c r="V102" s="52">
        <f t="shared" si="1"/>
        <v>1723.75</v>
      </c>
      <c r="W102" s="57">
        <v>5962</v>
      </c>
      <c r="X102" s="57" t="s">
        <v>216</v>
      </c>
    </row>
    <row r="103" spans="2:24" x14ac:dyDescent="0.25">
      <c r="B103" s="62" t="s">
        <v>141</v>
      </c>
      <c r="C103" s="63"/>
      <c r="D103" s="12" t="s">
        <v>114</v>
      </c>
      <c r="E103" s="20"/>
      <c r="F103" s="20"/>
      <c r="G103" s="20"/>
      <c r="H103" s="20"/>
      <c r="I103" s="20"/>
      <c r="J103" s="20">
        <v>1</v>
      </c>
      <c r="K103" s="20"/>
      <c r="L103" s="20"/>
      <c r="M103" s="20"/>
      <c r="N103" s="20"/>
      <c r="O103" s="20"/>
      <c r="P103" s="20"/>
      <c r="Q103" s="20"/>
      <c r="R103" s="20"/>
      <c r="S103" s="20">
        <v>3</v>
      </c>
      <c r="T103" s="16">
        <f t="shared" ref="T103" si="6">SUM(E103:S103)</f>
        <v>4</v>
      </c>
      <c r="U103" s="27">
        <v>196</v>
      </c>
      <c r="V103" s="52">
        <f t="shared" ref="V103" si="7">ROUND(T103*U103,2)</f>
        <v>784</v>
      </c>
      <c r="W103" s="57">
        <v>3843</v>
      </c>
      <c r="X103" s="57" t="s">
        <v>217</v>
      </c>
    </row>
    <row r="104" spans="2:24" x14ac:dyDescent="0.25">
      <c r="B104" s="64" t="s">
        <v>103</v>
      </c>
      <c r="C104" s="65"/>
      <c r="D104" s="1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8"/>
      <c r="V104" s="54"/>
      <c r="W104" s="57"/>
      <c r="X104" s="57"/>
    </row>
    <row r="105" spans="2:24" x14ac:dyDescent="0.25">
      <c r="B105" s="60" t="s">
        <v>104</v>
      </c>
      <c r="C105" s="61"/>
      <c r="D105" s="13" t="s">
        <v>115</v>
      </c>
      <c r="E105" s="20">
        <v>8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16">
        <f t="shared" si="0"/>
        <v>8</v>
      </c>
      <c r="U105" s="27">
        <v>1300.99</v>
      </c>
      <c r="V105" s="52">
        <f t="shared" ref="V105:V110" si="8">ROUND(T105*U105,2)</f>
        <v>10407.92</v>
      </c>
      <c r="W105" s="57">
        <v>4939</v>
      </c>
      <c r="X105" s="57" t="s">
        <v>226</v>
      </c>
    </row>
    <row r="106" spans="2:24" x14ac:dyDescent="0.25">
      <c r="B106" s="60" t="s">
        <v>142</v>
      </c>
      <c r="C106" s="61"/>
      <c r="D106" s="13" t="s">
        <v>114</v>
      </c>
      <c r="E106" s="20">
        <v>800</v>
      </c>
      <c r="F106" s="20">
        <v>80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>
        <v>10</v>
      </c>
      <c r="T106" s="16">
        <f t="shared" si="0"/>
        <v>890</v>
      </c>
      <c r="U106" s="27">
        <v>25.87</v>
      </c>
      <c r="V106" s="52">
        <f t="shared" si="8"/>
        <v>23024.3</v>
      </c>
      <c r="W106" s="57">
        <v>5554</v>
      </c>
      <c r="X106" s="57" t="s">
        <v>232</v>
      </c>
    </row>
    <row r="107" spans="2:24" x14ac:dyDescent="0.25">
      <c r="B107" s="60" t="s">
        <v>105</v>
      </c>
      <c r="C107" s="61"/>
      <c r="D107" s="11" t="s">
        <v>113</v>
      </c>
      <c r="E107" s="20"/>
      <c r="F107" s="20"/>
      <c r="G107" s="20"/>
      <c r="H107" s="20"/>
      <c r="I107" s="20"/>
      <c r="J107" s="20">
        <v>10</v>
      </c>
      <c r="K107" s="20"/>
      <c r="L107" s="20"/>
      <c r="M107" s="20"/>
      <c r="N107" s="20"/>
      <c r="O107" s="20"/>
      <c r="P107" s="20">
        <v>160</v>
      </c>
      <c r="Q107" s="20"/>
      <c r="R107" s="20"/>
      <c r="S107" s="20">
        <v>6</v>
      </c>
      <c r="T107" s="16">
        <f t="shared" si="0"/>
        <v>176</v>
      </c>
      <c r="U107" s="27">
        <v>29.68</v>
      </c>
      <c r="V107" s="52">
        <f t="shared" si="8"/>
        <v>5223.68</v>
      </c>
      <c r="W107" s="57">
        <v>2056</v>
      </c>
      <c r="X107" s="57" t="s">
        <v>230</v>
      </c>
    </row>
    <row r="108" spans="2:24" x14ac:dyDescent="0.25">
      <c r="B108" s="60" t="s">
        <v>106</v>
      </c>
      <c r="C108" s="61"/>
      <c r="D108" s="13" t="s">
        <v>111</v>
      </c>
      <c r="E108" s="20"/>
      <c r="F108" s="20"/>
      <c r="G108" s="20"/>
      <c r="H108" s="20">
        <v>40</v>
      </c>
      <c r="I108" s="20"/>
      <c r="J108" s="20"/>
      <c r="K108" s="20"/>
      <c r="L108" s="20">
        <v>40</v>
      </c>
      <c r="M108" s="20"/>
      <c r="N108" s="20"/>
      <c r="O108" s="20"/>
      <c r="P108" s="20"/>
      <c r="Q108" s="20"/>
      <c r="R108" s="20"/>
      <c r="S108" s="20">
        <v>10</v>
      </c>
      <c r="T108" s="16">
        <f t="shared" si="0"/>
        <v>90</v>
      </c>
      <c r="U108" s="27">
        <v>15.96</v>
      </c>
      <c r="V108" s="52">
        <f t="shared" si="8"/>
        <v>1436.4</v>
      </c>
      <c r="W108" s="57">
        <v>4056</v>
      </c>
      <c r="X108" s="57" t="s">
        <v>227</v>
      </c>
    </row>
    <row r="109" spans="2:24" x14ac:dyDescent="0.25">
      <c r="B109" s="60" t="s">
        <v>107</v>
      </c>
      <c r="C109" s="61"/>
      <c r="D109" s="11" t="s">
        <v>113</v>
      </c>
      <c r="E109" s="20"/>
      <c r="F109" s="20">
        <v>120</v>
      </c>
      <c r="G109" s="20">
        <v>6</v>
      </c>
      <c r="H109" s="20">
        <v>30</v>
      </c>
      <c r="I109" s="20"/>
      <c r="J109" s="20"/>
      <c r="K109" s="20"/>
      <c r="L109" s="20">
        <v>12</v>
      </c>
      <c r="M109" s="20"/>
      <c r="N109" s="20"/>
      <c r="O109" s="20"/>
      <c r="P109" s="20"/>
      <c r="Q109" s="20"/>
      <c r="R109" s="20"/>
      <c r="S109" s="20"/>
      <c r="T109" s="16">
        <f t="shared" si="0"/>
        <v>168</v>
      </c>
      <c r="U109" s="27">
        <v>25.12</v>
      </c>
      <c r="V109" s="52">
        <f t="shared" si="8"/>
        <v>4220.16</v>
      </c>
      <c r="W109" s="57">
        <v>3292</v>
      </c>
      <c r="X109" s="57" t="s">
        <v>228</v>
      </c>
    </row>
    <row r="110" spans="2:24" x14ac:dyDescent="0.25">
      <c r="B110" s="60" t="s">
        <v>108</v>
      </c>
      <c r="C110" s="61"/>
      <c r="D110" s="11" t="s">
        <v>113</v>
      </c>
      <c r="E110" s="20"/>
      <c r="F110" s="20"/>
      <c r="G110" s="20"/>
      <c r="H110" s="20"/>
      <c r="I110" s="20">
        <v>50</v>
      </c>
      <c r="J110" s="20">
        <v>40</v>
      </c>
      <c r="K110" s="20">
        <v>60</v>
      </c>
      <c r="L110" s="20"/>
      <c r="M110" s="20">
        <v>30</v>
      </c>
      <c r="N110" s="20"/>
      <c r="O110" s="20">
        <v>30</v>
      </c>
      <c r="P110" s="20">
        <v>250</v>
      </c>
      <c r="Q110" s="20"/>
      <c r="R110" s="20"/>
      <c r="S110" s="20"/>
      <c r="T110" s="16">
        <f t="shared" si="0"/>
        <v>460</v>
      </c>
      <c r="U110" s="27">
        <v>3.64</v>
      </c>
      <c r="V110" s="52">
        <f t="shared" si="8"/>
        <v>1674.4</v>
      </c>
      <c r="W110" s="57">
        <v>3348</v>
      </c>
      <c r="X110" s="57" t="s">
        <v>218</v>
      </c>
    </row>
    <row r="111" spans="2:24" x14ac:dyDescent="0.25">
      <c r="B111" s="60" t="s">
        <v>109</v>
      </c>
      <c r="C111" s="61"/>
      <c r="D111" s="11" t="s">
        <v>113</v>
      </c>
      <c r="E111" s="20"/>
      <c r="F111" s="20"/>
      <c r="G111" s="20"/>
      <c r="H111" s="20">
        <v>10</v>
      </c>
      <c r="I111" s="20">
        <v>8</v>
      </c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16">
        <f t="shared" ref="T111:T114" si="9">SUM(E111:S111)</f>
        <v>18</v>
      </c>
      <c r="U111" s="27">
        <v>19.89</v>
      </c>
      <c r="V111" s="52">
        <f t="shared" ref="V111:V114" si="10">ROUND(T111*U111,2)</f>
        <v>358.02</v>
      </c>
      <c r="W111" s="57">
        <v>5988</v>
      </c>
      <c r="X111" s="57" t="s">
        <v>219</v>
      </c>
    </row>
    <row r="112" spans="2:24" x14ac:dyDescent="0.25">
      <c r="B112" s="116" t="s">
        <v>158</v>
      </c>
      <c r="C112" s="117"/>
      <c r="D112" s="11" t="s">
        <v>111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>
        <v>5</v>
      </c>
      <c r="R112" s="20"/>
      <c r="S112" s="20"/>
      <c r="T112" s="16">
        <f t="shared" si="9"/>
        <v>5</v>
      </c>
      <c r="U112" s="27">
        <v>15.96</v>
      </c>
      <c r="V112" s="52">
        <f t="shared" si="10"/>
        <v>79.8</v>
      </c>
      <c r="W112" s="57">
        <v>4056</v>
      </c>
      <c r="X112" s="57" t="s">
        <v>229</v>
      </c>
    </row>
    <row r="113" spans="2:24" x14ac:dyDescent="0.25">
      <c r="B113" s="60" t="s">
        <v>143</v>
      </c>
      <c r="C113" s="61"/>
      <c r="D113" s="11" t="s">
        <v>113</v>
      </c>
      <c r="E113" s="20"/>
      <c r="F113" s="20"/>
      <c r="G113" s="20"/>
      <c r="H113" s="20"/>
      <c r="I113" s="20"/>
      <c r="J113" s="20">
        <v>2</v>
      </c>
      <c r="K113" s="20"/>
      <c r="L113" s="20"/>
      <c r="M113" s="20">
        <v>1</v>
      </c>
      <c r="N113" s="20"/>
      <c r="O113" s="20"/>
      <c r="P113" s="20"/>
      <c r="Q113" s="20"/>
      <c r="R113" s="20"/>
      <c r="S113" s="20"/>
      <c r="T113" s="16">
        <f t="shared" si="9"/>
        <v>3</v>
      </c>
      <c r="U113" s="27">
        <v>49.7</v>
      </c>
      <c r="V113" s="52">
        <f t="shared" si="10"/>
        <v>149.1</v>
      </c>
      <c r="W113" s="57">
        <v>4677</v>
      </c>
      <c r="X113" s="57" t="s">
        <v>231</v>
      </c>
    </row>
    <row r="114" spans="2:24" ht="15.75" thickBot="1" x14ac:dyDescent="0.3">
      <c r="B114" s="79" t="s">
        <v>110</v>
      </c>
      <c r="C114" s="80"/>
      <c r="D114" s="34" t="s">
        <v>111</v>
      </c>
      <c r="E114" s="37"/>
      <c r="F114" s="37"/>
      <c r="G114" s="37"/>
      <c r="H114" s="37"/>
      <c r="I114" s="37"/>
      <c r="J114" s="37">
        <v>6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5">
        <f t="shared" si="9"/>
        <v>6</v>
      </c>
      <c r="U114" s="36">
        <v>8.26</v>
      </c>
      <c r="V114" s="55">
        <f t="shared" si="10"/>
        <v>49.56</v>
      </c>
      <c r="W114" s="57">
        <v>1504</v>
      </c>
      <c r="X114" s="57" t="s">
        <v>220</v>
      </c>
    </row>
    <row r="115" spans="2:24" ht="15" customHeight="1" thickBot="1" x14ac:dyDescent="0.3">
      <c r="B115" s="47"/>
      <c r="C115" s="47"/>
      <c r="D115" s="4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50"/>
      <c r="V115" s="51"/>
      <c r="W115" s="56" t="s">
        <v>118</v>
      </c>
      <c r="X115" s="56" t="s">
        <v>130</v>
      </c>
    </row>
    <row r="116" spans="2:24" ht="16.5" thickBot="1" x14ac:dyDescent="0.3">
      <c r="B116" s="8"/>
      <c r="C116" s="8"/>
      <c r="D116" s="32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29"/>
      <c r="U116" s="38" t="s">
        <v>129</v>
      </c>
      <c r="V116" s="14">
        <f t="array" ref="V116">SUM(ROUND(V34:V114,2))</f>
        <v>89321.950000000012</v>
      </c>
      <c r="W116" s="30">
        <f>ROUND(V116*0.21,2)</f>
        <v>18757.61</v>
      </c>
      <c r="X116" s="31">
        <f>ROUND(V116+W116,2)</f>
        <v>108079.56</v>
      </c>
    </row>
    <row r="117" spans="2:24" x14ac:dyDescent="0.25">
      <c r="B117" s="47"/>
      <c r="C117" s="47"/>
    </row>
    <row r="118" spans="2:24" x14ac:dyDescent="0.25">
      <c r="B118" s="47"/>
      <c r="C118" s="47"/>
    </row>
    <row r="119" spans="2:24" x14ac:dyDescent="0.25">
      <c r="B119" s="47"/>
      <c r="C119" s="47"/>
    </row>
    <row r="120" spans="2:24" x14ac:dyDescent="0.25">
      <c r="B120" s="47"/>
      <c r="C120" s="47"/>
    </row>
    <row r="121" spans="2:24" x14ac:dyDescent="0.25">
      <c r="B121" s="47"/>
      <c r="C121" s="47"/>
    </row>
    <row r="122" spans="2:24" x14ac:dyDescent="0.25">
      <c r="B122" s="47"/>
      <c r="C122" s="47"/>
    </row>
    <row r="123" spans="2:24" x14ac:dyDescent="0.25">
      <c r="B123" s="47"/>
      <c r="C123" s="47"/>
    </row>
    <row r="124" spans="2:24" x14ac:dyDescent="0.25">
      <c r="B124" s="47"/>
      <c r="C124" s="47"/>
    </row>
  </sheetData>
  <mergeCells count="130">
    <mergeCell ref="B83:C83"/>
    <mergeCell ref="B71:C71"/>
    <mergeCell ref="B101:C101"/>
    <mergeCell ref="B55:C55"/>
    <mergeCell ref="B58:C58"/>
    <mergeCell ref="B59:C59"/>
    <mergeCell ref="B66:C66"/>
    <mergeCell ref="B67:C67"/>
    <mergeCell ref="B68:C68"/>
    <mergeCell ref="B69:C69"/>
    <mergeCell ref="B81:C81"/>
    <mergeCell ref="B75:C75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25:C25"/>
    <mergeCell ref="D25:I25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U32:U33"/>
    <mergeCell ref="V32:V33"/>
    <mergeCell ref="B32:C32"/>
    <mergeCell ref="B34:C34"/>
    <mergeCell ref="B35:C35"/>
    <mergeCell ref="B37:C37"/>
    <mergeCell ref="B38:C38"/>
    <mergeCell ref="B36:C36"/>
    <mergeCell ref="B33:C33"/>
    <mergeCell ref="B92:C92"/>
    <mergeCell ref="B93:C93"/>
    <mergeCell ref="B63:C63"/>
    <mergeCell ref="B82:C82"/>
    <mergeCell ref="B114:C114"/>
    <mergeCell ref="B31:F31"/>
    <mergeCell ref="B22:C22"/>
    <mergeCell ref="D22:I22"/>
    <mergeCell ref="B24:C24"/>
    <mergeCell ref="D24:I24"/>
    <mergeCell ref="B47:C47"/>
    <mergeCell ref="B48:C48"/>
    <mergeCell ref="B49:C49"/>
    <mergeCell ref="B46:C46"/>
    <mergeCell ref="B40:C40"/>
    <mergeCell ref="B41:C41"/>
    <mergeCell ref="B43:C43"/>
    <mergeCell ref="B39:C39"/>
    <mergeCell ref="B42:C42"/>
    <mergeCell ref="B30:C30"/>
    <mergeCell ref="B111:C111"/>
    <mergeCell ref="B112:C112"/>
    <mergeCell ref="B113:C113"/>
    <mergeCell ref="B50:C50"/>
    <mergeCell ref="B86:C86"/>
    <mergeCell ref="B87:C87"/>
    <mergeCell ref="B44:C44"/>
    <mergeCell ref="B45:C45"/>
    <mergeCell ref="B70:C70"/>
    <mergeCell ref="B72:C72"/>
    <mergeCell ref="B57:C57"/>
    <mergeCell ref="B88:C88"/>
    <mergeCell ref="B73:C73"/>
    <mergeCell ref="B79:C79"/>
    <mergeCell ref="B78:C78"/>
    <mergeCell ref="B62:C62"/>
    <mergeCell ref="B76:C76"/>
    <mergeCell ref="B77:C77"/>
    <mergeCell ref="B84:C84"/>
    <mergeCell ref="B51:C51"/>
    <mergeCell ref="B80:C80"/>
    <mergeCell ref="B60:C60"/>
    <mergeCell ref="B56:C56"/>
    <mergeCell ref="B65:C65"/>
    <mergeCell ref="B74:C74"/>
    <mergeCell ref="B52:C52"/>
    <mergeCell ref="B53:C53"/>
    <mergeCell ref="B54:C54"/>
    <mergeCell ref="W32:W33"/>
    <mergeCell ref="X32:X33"/>
    <mergeCell ref="B108:C108"/>
    <mergeCell ref="B109:C109"/>
    <mergeCell ref="B110:C110"/>
    <mergeCell ref="B102:C102"/>
    <mergeCell ref="B103:C103"/>
    <mergeCell ref="B104:C104"/>
    <mergeCell ref="B105:C105"/>
    <mergeCell ref="B106:C106"/>
    <mergeCell ref="B107:C107"/>
    <mergeCell ref="B94:C94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64:C64"/>
    <mergeCell ref="B61:C61"/>
    <mergeCell ref="B85:C85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504DB-E965-4EAA-87EA-1D3E4077155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064ffdd-f76f-45f3-a12a-acef73e87d1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Hygienické potřeby</vt:lpstr>
      <vt:lpstr>'Hygienické potřeby'!NA00166NAB</vt:lpstr>
      <vt:lpstr>'Hygienické potřeby'!Oblast_tisku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2020-05-05T08:47:09Z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