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el01\Desktop\ARABSKA FASADY\"/>
    </mc:Choice>
  </mc:AlternateContent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Položky!$A$1:$G$31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30" i="3" l="1"/>
  <c r="BD30" i="3"/>
  <c r="BC30" i="3"/>
  <c r="BA30" i="3"/>
  <c r="G30" i="3"/>
  <c r="BB30" i="3" s="1"/>
  <c r="BE29" i="3"/>
  <c r="BD29" i="3"/>
  <c r="BC29" i="3"/>
  <c r="BA29" i="3"/>
  <c r="G29" i="3"/>
  <c r="BB29" i="3" s="1"/>
  <c r="B12" i="2"/>
  <c r="A12" i="2"/>
  <c r="C31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11" i="2"/>
  <c r="A11" i="2"/>
  <c r="C27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10" i="2"/>
  <c r="A10" i="2"/>
  <c r="C19" i="3"/>
  <c r="BE14" i="3"/>
  <c r="BD14" i="3"/>
  <c r="BC14" i="3"/>
  <c r="BB14" i="3"/>
  <c r="G14" i="3"/>
  <c r="BA14" i="3" s="1"/>
  <c r="B9" i="2"/>
  <c r="A9" i="2"/>
  <c r="C15" i="3"/>
  <c r="BE11" i="3"/>
  <c r="BD11" i="3"/>
  <c r="BC11" i="3"/>
  <c r="BB11" i="3"/>
  <c r="G11" i="3"/>
  <c r="BA11" i="3" s="1"/>
  <c r="B8" i="2"/>
  <c r="A8" i="2"/>
  <c r="C12" i="3"/>
  <c r="BE8" i="3"/>
  <c r="BD8" i="3"/>
  <c r="BC8" i="3"/>
  <c r="BB8" i="3"/>
  <c r="G8" i="3"/>
  <c r="B7" i="2"/>
  <c r="A7" i="2"/>
  <c r="C9" i="3"/>
  <c r="C4" i="3"/>
  <c r="F3" i="3"/>
  <c r="C3" i="3"/>
  <c r="H19" i="2"/>
  <c r="G22" i="1" s="1"/>
  <c r="G21" i="1" s="1"/>
  <c r="G18" i="2"/>
  <c r="I18" i="2" s="1"/>
  <c r="C2" i="2"/>
  <c r="C1" i="2"/>
  <c r="F33" i="1"/>
  <c r="F31" i="1"/>
  <c r="G8" i="1"/>
  <c r="BD12" i="3" l="1"/>
  <c r="H8" i="2" s="1"/>
  <c r="BB19" i="3"/>
  <c r="F10" i="2" s="1"/>
  <c r="G27" i="3"/>
  <c r="BE27" i="3"/>
  <c r="I11" i="2" s="1"/>
  <c r="BA31" i="3"/>
  <c r="E12" i="2" s="1"/>
  <c r="BB9" i="3"/>
  <c r="F7" i="2" s="1"/>
  <c r="BB27" i="3"/>
  <c r="F11" i="2" s="1"/>
  <c r="BC15" i="3"/>
  <c r="G9" i="2" s="1"/>
  <c r="BE15" i="3"/>
  <c r="I9" i="2" s="1"/>
  <c r="BD15" i="3"/>
  <c r="H9" i="2" s="1"/>
  <c r="BD31" i="3"/>
  <c r="H12" i="2" s="1"/>
  <c r="F34" i="1"/>
  <c r="BA12" i="3"/>
  <c r="E8" i="2" s="1"/>
  <c r="BC19" i="3"/>
  <c r="G10" i="2" s="1"/>
  <c r="G9" i="3"/>
  <c r="BC12" i="3"/>
  <c r="G8" i="2" s="1"/>
  <c r="BD19" i="3"/>
  <c r="H10" i="2" s="1"/>
  <c r="BC27" i="3"/>
  <c r="G11" i="2" s="1"/>
  <c r="BC9" i="3"/>
  <c r="G7" i="2" s="1"/>
  <c r="BB12" i="3"/>
  <c r="F8" i="2" s="1"/>
  <c r="BB15" i="3"/>
  <c r="F9" i="2" s="1"/>
  <c r="BE19" i="3"/>
  <c r="I10" i="2" s="1"/>
  <c r="BD27" i="3"/>
  <c r="H11" i="2" s="1"/>
  <c r="BE12" i="3"/>
  <c r="I8" i="2" s="1"/>
  <c r="BD9" i="3"/>
  <c r="H7" i="2" s="1"/>
  <c r="BE9" i="3"/>
  <c r="I7" i="2" s="1"/>
  <c r="BC31" i="3"/>
  <c r="G12" i="2" s="1"/>
  <c r="G19" i="3"/>
  <c r="BE31" i="3"/>
  <c r="I12" i="2" s="1"/>
  <c r="BA15" i="3"/>
  <c r="E9" i="2" s="1"/>
  <c r="BB31" i="3"/>
  <c r="F12" i="2" s="1"/>
  <c r="BA8" i="3"/>
  <c r="BA9" i="3" s="1"/>
  <c r="E7" i="2" s="1"/>
  <c r="G12" i="3"/>
  <c r="G15" i="3"/>
  <c r="BA19" i="3"/>
  <c r="E10" i="2" s="1"/>
  <c r="BA27" i="3"/>
  <c r="E11" i="2" s="1"/>
  <c r="G31" i="3"/>
  <c r="I13" i="2" l="1"/>
  <c r="C20" i="1" s="1"/>
  <c r="H13" i="2"/>
  <c r="C15" i="1" s="1"/>
  <c r="G13" i="2"/>
  <c r="C14" i="1" s="1"/>
  <c r="E13" i="2"/>
  <c r="C16" i="1" s="1"/>
  <c r="F13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<sst xmlns="http://schemas.openxmlformats.org/spreadsheetml/2006/main" count="155" uniqueCount="110">
  <si>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</si>
  <si>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</si>
  <si>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</si>
  <si>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</si>
  <si>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</si>
  <si>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</si>
  <si>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</si>
  <si>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</si>
  <si>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</si>
  <si>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</si>
  <si>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</si>
  <si>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</si>
  <si>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</si>
  <si>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</si>
  <si>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</si>
  <si>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</si>
  <si>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</si>
  <si>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</si>
  <si>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</si>
  <si>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</si>
  <si>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</si>
  <si>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</si>
  <si>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</si>
  <si>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</si>
  <si>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</si>
  <si>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</si>
  <si>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</si>
  <si>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</si>
  <si>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</si>
  <si>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</si>
  <si>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</si>
  <si>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</si>
  <si>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</si>
  <si>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</si>
  <si>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</si>
  <si>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</si>
  <si>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</si>
  <si>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</si>
  <si>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</si>
  <si>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</si>
  <si>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</si>
  <si>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</si>
  <si>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</si>
  <si>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</si>
  <si>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</si>
  <si>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</si>
  <si>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</si>
  <si>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</si>
  <si>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</si>
  <si>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</si>
  <si>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</si>
  <si>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</si>
  <si>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</si>
  <si>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</si>
  <si>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</si>
  <si>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</si>
  <si>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</si>
  <si>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</si>
  <si>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</si>
  <si>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</si>
  <si>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</si>
  <si>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</si>
  <si>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</si>
  <si>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</si>
  <si>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</si>
  <si>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</si>
  <si>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</si>
  <si>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STAVEBNÍ ÚPRAVY</t>
  </si>
  <si>
    <t>BLOK A,B,C,D</t>
  </si>
  <si>
    <t>3</t>
  </si>
  <si>
    <t>Svislé a kompletní konstrukce</t>
  </si>
  <si>
    <t>319 20-2321.R00</t>
  </si>
  <si>
    <t xml:space="preserve">Vyrovnání povrchu zdiva přizděním do tl. 8 cm </t>
  </si>
  <si>
    <t>m2</t>
  </si>
  <si>
    <t>t</t>
  </si>
  <si>
    <t>61</t>
  </si>
  <si>
    <t>Upravy povrchů vnitřní</t>
  </si>
  <si>
    <t>612 42-0016.RAA</t>
  </si>
  <si>
    <t>Omítka stěn vnitřní vápenocementová štuková montáž a demontáž pomocného lešení</t>
  </si>
  <si>
    <t>64</t>
  </si>
  <si>
    <t>Výplně otvorů</t>
  </si>
  <si>
    <t>kus</t>
  </si>
  <si>
    <t>96</t>
  </si>
  <si>
    <t>Bourání konstrukcí</t>
  </si>
  <si>
    <t>967 03-1132.R00</t>
  </si>
  <si>
    <t xml:space="preserve">Přisekání rovných ostění cihelných na MVC </t>
  </si>
  <si>
    <t>97</t>
  </si>
  <si>
    <t>Prorážení otvorů</t>
  </si>
  <si>
    <t>979 01-1211.R00</t>
  </si>
  <si>
    <t xml:space="preserve">Svislá doprava suti a vybour. hmot za 2.NP nošením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</si>
  <si>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</si>
  <si>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</si>
  <si>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</si>
  <si>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</si>
  <si>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</si>
  <si>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</si>
  <si>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</si>
  <si>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</si>
  <si>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99-9999.R99</t>
  </si>
  <si>
    <t xml:space="preserve">Poplatek za skladku smíšený odpad </t>
  </si>
  <si>
    <t>766</t>
  </si>
  <si>
    <t>Konstrukce truhlářské</t>
  </si>
  <si>
    <t>641 95-2211.R99</t>
  </si>
  <si>
    <t>dodávka a montáž okno plast. bílé, U 1,2, 900x900 vč. kování , otevíravo sklopné</t>
  </si>
  <si>
    <t xml:space="preserve">Vybourání dřevěných oken pl. do 2 m2 </t>
  </si>
  <si>
    <t>968 07-2455.R99</t>
  </si>
  <si>
    <t>ch1</t>
  </si>
  <si>
    <t>ch2</t>
  </si>
  <si>
    <t>demontáž a zpětná montáž parapetu vnitřního dřevěného 900 mm, š. 250</t>
  </si>
  <si>
    <t>demontáž a zpětná montáž parapetu vnějšího  plechového š 900, rš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</si>
</sst>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K31" sqref="K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E29" sqref="E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STAVEBNÍ ÚPRAVY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">
      <c r="A8" s="171" t="str">
        <f>Položky!B10</f>
        <v>61</v>
      </c>
      <c r="B8" s="86" t="str">
        <f>Položky!C10</f>
        <v>Upravy povrchů vnitřní</v>
      </c>
      <c r="C8" s="87"/>
      <c r="D8" s="88"/>
      <c r="E8" s="172">
        <f>Položky!BA12</f>
        <v>0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 x14ac:dyDescent="0.2">
      <c r="A9" s="171" t="str">
        <f>Položky!B13</f>
        <v>64</v>
      </c>
      <c r="B9" s="86" t="str">
        <f>Položky!C13</f>
        <v>Výplně otvorů</v>
      </c>
      <c r="C9" s="87"/>
      <c r="D9" s="88"/>
      <c r="E9" s="172">
        <f>Položky!BA15</f>
        <v>0</v>
      </c>
      <c r="F9" s="173">
        <f>Položky!BB15</f>
        <v>0</v>
      </c>
      <c r="G9" s="173">
        <f>Položky!BC15</f>
        <v>0</v>
      </c>
      <c r="H9" s="173">
        <f>Položky!BD15</f>
        <v>0</v>
      </c>
      <c r="I9" s="174">
        <f>Položky!BE15</f>
        <v>0</v>
      </c>
    </row>
    <row r="10" spans="1:57" s="11" customFormat="1" x14ac:dyDescent="0.2">
      <c r="A10" s="171" t="str">
        <f>Položky!B16</f>
        <v>96</v>
      </c>
      <c r="B10" s="86" t="str">
        <f>Položky!C16</f>
        <v>Bourání konstrukcí</v>
      </c>
      <c r="C10" s="87"/>
      <c r="D10" s="88"/>
      <c r="E10" s="172">
        <f>Položky!BA19</f>
        <v>0</v>
      </c>
      <c r="F10" s="173">
        <f>Položky!BB19</f>
        <v>0</v>
      </c>
      <c r="G10" s="173">
        <f>Položky!BC19</f>
        <v>0</v>
      </c>
      <c r="H10" s="173">
        <f>Položky!BD19</f>
        <v>0</v>
      </c>
      <c r="I10" s="174">
        <f>Položky!BE19</f>
        <v>0</v>
      </c>
    </row>
    <row r="11" spans="1:57" s="11" customFormat="1" x14ac:dyDescent="0.2">
      <c r="A11" s="171" t="str">
        <f>Položky!B20</f>
        <v>97</v>
      </c>
      <c r="B11" s="86" t="str">
        <f>Položky!C20</f>
        <v>Prorážení otvorů</v>
      </c>
      <c r="C11" s="87"/>
      <c r="D11" s="88"/>
      <c r="E11" s="172">
        <f>Položky!BA27</f>
        <v>0</v>
      </c>
      <c r="F11" s="173">
        <f>Položky!BB27</f>
        <v>0</v>
      </c>
      <c r="G11" s="173">
        <f>Položky!BC27</f>
        <v>0</v>
      </c>
      <c r="H11" s="173">
        <f>Položky!BD27</f>
        <v>0</v>
      </c>
      <c r="I11" s="174">
        <f>Položky!BE27</f>
        <v>0</v>
      </c>
    </row>
    <row r="12" spans="1:57" s="11" customFormat="1" ht="13.5" thickBot="1" x14ac:dyDescent="0.25">
      <c r="A12" s="171" t="str">
        <f>Položky!B28</f>
        <v>766</v>
      </c>
      <c r="B12" s="86" t="str">
        <f>Položky!C28</f>
        <v>Konstrukce truhlářské</v>
      </c>
      <c r="C12" s="87"/>
      <c r="D12" s="88"/>
      <c r="E12" s="172">
        <f>Položky!BA31</f>
        <v>0</v>
      </c>
      <c r="F12" s="173">
        <f>Položky!BB31</f>
        <v>0</v>
      </c>
      <c r="G12" s="173">
        <f>Položky!BC31</f>
        <v>0</v>
      </c>
      <c r="H12" s="173">
        <f>Položky!BD31</f>
        <v>0</v>
      </c>
      <c r="I12" s="174">
        <f>Položky!BE31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4"/>
  <sheetViews>
    <sheetView showGridLines="0" showZeros="0" tabSelected="1" topLeftCell="A4" zoomScaleNormal="100" workbookViewId="0">
      <selection activeCell="F8" sqref="F8:F3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STAVEBNÍ ÚPRAVY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12</v>
      </c>
      <c r="F8" s="155"/>
      <c r="G8" s="156">
        <f t="shared" ref="G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" si="1">IF(AZ8=1,G8,0)</f>
        <v>0</v>
      </c>
      <c r="BB8" s="123">
        <f t="shared" ref="BB8" si="2">IF(AZ8=2,G8,0)</f>
        <v>0</v>
      </c>
      <c r="BC8" s="123">
        <f t="shared" ref="BC8" si="3">IF(AZ8=3,G8,0)</f>
        <v>0</v>
      </c>
      <c r="BD8" s="123">
        <f t="shared" ref="BD8" si="4">IF(AZ8=4,G8,0)</f>
        <v>0</v>
      </c>
      <c r="BE8" s="123">
        <f t="shared" ref="BE8" si="5">IF(AZ8=5,G8,0)</f>
        <v>0</v>
      </c>
      <c r="CZ8" s="123">
        <v>5.3060000000000003E-2</v>
      </c>
    </row>
    <row r="9" spans="1:104" x14ac:dyDescent="0.2">
      <c r="A9" s="157"/>
      <c r="B9" s="158" t="s">
        <v>66</v>
      </c>
      <c r="C9" s="159" t="str">
        <f>CONCATENATE(B7," ",C7)</f>
        <v>3 Svislé a kompletní konstrukce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">
      <c r="A10" s="143" t="s">
        <v>65</v>
      </c>
      <c r="B10" s="144" t="s">
        <v>75</v>
      </c>
      <c r="C10" s="145" t="s">
        <v>76</v>
      </c>
      <c r="D10" s="146"/>
      <c r="E10" s="147"/>
      <c r="F10" s="147"/>
      <c r="G10" s="148"/>
      <c r="H10" s="149"/>
      <c r="I10" s="149"/>
      <c r="O10" s="150">
        <v>1</v>
      </c>
    </row>
    <row r="11" spans="1:104" ht="22.5" x14ac:dyDescent="0.2">
      <c r="A11" s="151">
        <v>11</v>
      </c>
      <c r="B11" s="152" t="s">
        <v>77</v>
      </c>
      <c r="C11" s="153" t="s">
        <v>78</v>
      </c>
      <c r="D11" s="154" t="s">
        <v>73</v>
      </c>
      <c r="E11" s="155">
        <v>10.8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11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5.9180000000000003E-2</v>
      </c>
    </row>
    <row r="12" spans="1:104" x14ac:dyDescent="0.2">
      <c r="A12" s="157"/>
      <c r="B12" s="158" t="s">
        <v>66</v>
      </c>
      <c r="C12" s="159" t="str">
        <f>CONCATENATE(B10," ",C10)</f>
        <v>61 Upravy povrchů vnitřní</v>
      </c>
      <c r="D12" s="157"/>
      <c r="E12" s="160"/>
      <c r="F12" s="160"/>
      <c r="G12" s="161">
        <f>SUM(G10:G11)</f>
        <v>0</v>
      </c>
      <c r="O12" s="150">
        <v>4</v>
      </c>
      <c r="BA12" s="162">
        <f>SUM(BA10:BA11)</f>
        <v>0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 x14ac:dyDescent="0.2">
      <c r="A13" s="143" t="s">
        <v>65</v>
      </c>
      <c r="B13" s="144" t="s">
        <v>79</v>
      </c>
      <c r="C13" s="145" t="s">
        <v>80</v>
      </c>
      <c r="D13" s="146"/>
      <c r="E13" s="147"/>
      <c r="F13" s="147"/>
      <c r="G13" s="148"/>
      <c r="H13" s="149"/>
      <c r="I13" s="149"/>
      <c r="O13" s="150">
        <v>1</v>
      </c>
    </row>
    <row r="14" spans="1:104" ht="22.5" x14ac:dyDescent="0.2">
      <c r="A14" s="151">
        <v>14</v>
      </c>
      <c r="B14" s="152" t="s">
        <v>102</v>
      </c>
      <c r="C14" s="153" t="s">
        <v>103</v>
      </c>
      <c r="D14" s="154" t="s">
        <v>81</v>
      </c>
      <c r="E14" s="155">
        <v>6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14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4.1279999999999997E-2</v>
      </c>
    </row>
    <row r="15" spans="1:104" x14ac:dyDescent="0.2">
      <c r="A15" s="157"/>
      <c r="B15" s="158" t="s">
        <v>66</v>
      </c>
      <c r="C15" s="159" t="str">
        <f>CONCATENATE(B13," ",C13)</f>
        <v>64 Výplně otvorů</v>
      </c>
      <c r="D15" s="157"/>
      <c r="E15" s="160"/>
      <c r="F15" s="160"/>
      <c r="G15" s="161">
        <f>SUM(G13:G14)</f>
        <v>0</v>
      </c>
      <c r="O15" s="150">
        <v>4</v>
      </c>
      <c r="BA15" s="162">
        <f>SUM(BA13:BA14)</f>
        <v>0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 x14ac:dyDescent="0.2">
      <c r="A16" s="143" t="s">
        <v>65</v>
      </c>
      <c r="B16" s="144" t="s">
        <v>82</v>
      </c>
      <c r="C16" s="145" t="s">
        <v>83</v>
      </c>
      <c r="D16" s="146"/>
      <c r="E16" s="147"/>
      <c r="F16" s="147"/>
      <c r="G16" s="148"/>
      <c r="H16" s="149"/>
      <c r="I16" s="149"/>
      <c r="O16" s="150">
        <v>1</v>
      </c>
    </row>
    <row r="17" spans="1:104" x14ac:dyDescent="0.2">
      <c r="A17" s="151">
        <v>21</v>
      </c>
      <c r="B17" s="152" t="s">
        <v>84</v>
      </c>
      <c r="C17" s="153" t="s">
        <v>85</v>
      </c>
      <c r="D17" s="154" t="s">
        <v>73</v>
      </c>
      <c r="E17" s="155">
        <v>10.8</v>
      </c>
      <c r="F17" s="155"/>
      <c r="G17" s="156">
        <f t="shared" ref="G17:G18" si="6">E17*F17</f>
        <v>0</v>
      </c>
      <c r="O17" s="150">
        <v>2</v>
      </c>
      <c r="AA17" s="123">
        <v>12</v>
      </c>
      <c r="AB17" s="123">
        <v>0</v>
      </c>
      <c r="AC17" s="123">
        <v>21</v>
      </c>
      <c r="AZ17" s="123">
        <v>1</v>
      </c>
      <c r="BA17" s="123">
        <f t="shared" ref="BA17:BA18" si="7">IF(AZ17=1,G17,0)</f>
        <v>0</v>
      </c>
      <c r="BB17" s="123">
        <f t="shared" ref="BB17:BB18" si="8">IF(AZ17=2,G17,0)</f>
        <v>0</v>
      </c>
      <c r="BC17" s="123">
        <f t="shared" ref="BC17:BC18" si="9">IF(AZ17=3,G17,0)</f>
        <v>0</v>
      </c>
      <c r="BD17" s="123">
        <f t="shared" ref="BD17:BD18" si="10">IF(AZ17=4,G17,0)</f>
        <v>0</v>
      </c>
      <c r="BE17" s="123">
        <f t="shared" ref="BE17:BE18" si="11">IF(AZ17=5,G17,0)</f>
        <v>0</v>
      </c>
      <c r="CZ17" s="123">
        <v>0</v>
      </c>
    </row>
    <row r="18" spans="1:104" x14ac:dyDescent="0.2">
      <c r="A18" s="151">
        <v>23</v>
      </c>
      <c r="B18" s="152" t="s">
        <v>105</v>
      </c>
      <c r="C18" s="153" t="s">
        <v>104</v>
      </c>
      <c r="D18" s="154" t="s">
        <v>73</v>
      </c>
      <c r="E18" s="155">
        <v>6</v>
      </c>
      <c r="F18" s="155"/>
      <c r="G18" s="156">
        <f t="shared" si="6"/>
        <v>0</v>
      </c>
      <c r="O18" s="150">
        <v>2</v>
      </c>
      <c r="AA18" s="123">
        <v>12</v>
      </c>
      <c r="AB18" s="123">
        <v>0</v>
      </c>
      <c r="AC18" s="123">
        <v>23</v>
      </c>
      <c r="AZ18" s="123">
        <v>1</v>
      </c>
      <c r="BA18" s="123">
        <f t="shared" si="7"/>
        <v>0</v>
      </c>
      <c r="BB18" s="123">
        <f t="shared" si="8"/>
        <v>0</v>
      </c>
      <c r="BC18" s="123">
        <f t="shared" si="9"/>
        <v>0</v>
      </c>
      <c r="BD18" s="123">
        <f t="shared" si="10"/>
        <v>0</v>
      </c>
      <c r="BE18" s="123">
        <f t="shared" si="11"/>
        <v>0</v>
      </c>
      <c r="CZ18" s="123">
        <v>1.17E-3</v>
      </c>
    </row>
    <row r="19" spans="1:104" x14ac:dyDescent="0.2">
      <c r="A19" s="157"/>
      <c r="B19" s="158" t="s">
        <v>66</v>
      </c>
      <c r="C19" s="159" t="str">
        <f>CONCATENATE(B16," ",C16)</f>
        <v>96 Bourání konstrukcí</v>
      </c>
      <c r="D19" s="157"/>
      <c r="E19" s="160"/>
      <c r="F19" s="160"/>
      <c r="G19" s="161">
        <f>SUM(G16:G18)</f>
        <v>0</v>
      </c>
      <c r="O19" s="150">
        <v>4</v>
      </c>
      <c r="BA19" s="162">
        <f>SUM(BA16:BA18)</f>
        <v>0</v>
      </c>
      <c r="BB19" s="162">
        <f>SUM(BB16:BB18)</f>
        <v>0</v>
      </c>
      <c r="BC19" s="162">
        <f>SUM(BC16:BC18)</f>
        <v>0</v>
      </c>
      <c r="BD19" s="162">
        <f>SUM(BD16:BD18)</f>
        <v>0</v>
      </c>
      <c r="BE19" s="162">
        <f>SUM(BE16:BE18)</f>
        <v>0</v>
      </c>
    </row>
    <row r="20" spans="1:104" x14ac:dyDescent="0.2">
      <c r="A20" s="143" t="s">
        <v>65</v>
      </c>
      <c r="B20" s="144" t="s">
        <v>86</v>
      </c>
      <c r="C20" s="145" t="s">
        <v>87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28</v>
      </c>
      <c r="B21" s="152" t="s">
        <v>88</v>
      </c>
      <c r="C21" s="153" t="s">
        <v>89</v>
      </c>
      <c r="D21" s="154" t="s">
        <v>74</v>
      </c>
      <c r="E21" s="155">
        <v>0.25</v>
      </c>
      <c r="F21" s="155"/>
      <c r="G21" s="156">
        <f t="shared" ref="G21:G26" si="12">E21*F21</f>
        <v>0</v>
      </c>
      <c r="O21" s="150">
        <v>2</v>
      </c>
      <c r="AA21" s="123">
        <v>12</v>
      </c>
      <c r="AB21" s="123">
        <v>0</v>
      </c>
      <c r="AC21" s="123">
        <v>28</v>
      </c>
      <c r="AZ21" s="123">
        <v>1</v>
      </c>
      <c r="BA21" s="123">
        <f t="shared" ref="BA21:BA26" si="13">IF(AZ21=1,G21,0)</f>
        <v>0</v>
      </c>
      <c r="BB21" s="123">
        <f t="shared" ref="BB21:BB26" si="14">IF(AZ21=2,G21,0)</f>
        <v>0</v>
      </c>
      <c r="BC21" s="123">
        <f t="shared" ref="BC21:BC26" si="15">IF(AZ21=3,G21,0)</f>
        <v>0</v>
      </c>
      <c r="BD21" s="123">
        <f t="shared" ref="BD21:BD26" si="16">IF(AZ21=4,G21,0)</f>
        <v>0</v>
      </c>
      <c r="BE21" s="123">
        <f t="shared" ref="BE21:BE26" si="17">IF(AZ21=5,G21,0)</f>
        <v>0</v>
      </c>
      <c r="CZ21" s="123">
        <v>0</v>
      </c>
    </row>
    <row r="22" spans="1:104" x14ac:dyDescent="0.2">
      <c r="A22" s="151">
        <v>29</v>
      </c>
      <c r="B22" s="152" t="s">
        <v>90</v>
      </c>
      <c r="C22" s="153" t="s">
        <v>91</v>
      </c>
      <c r="D22" s="154" t="s">
        <v>74</v>
      </c>
      <c r="E22" s="155">
        <v>0.5</v>
      </c>
      <c r="F22" s="155"/>
      <c r="G22" s="156">
        <f t="shared" si="12"/>
        <v>0</v>
      </c>
      <c r="O22" s="150">
        <v>2</v>
      </c>
      <c r="AA22" s="123">
        <v>12</v>
      </c>
      <c r="AB22" s="123">
        <v>0</v>
      </c>
      <c r="AC22" s="123">
        <v>29</v>
      </c>
      <c r="AZ22" s="123">
        <v>1</v>
      </c>
      <c r="BA22" s="123">
        <f t="shared" si="13"/>
        <v>0</v>
      </c>
      <c r="BB22" s="123">
        <f t="shared" si="14"/>
        <v>0</v>
      </c>
      <c r="BC22" s="123">
        <f t="shared" si="15"/>
        <v>0</v>
      </c>
      <c r="BD22" s="123">
        <f t="shared" si="16"/>
        <v>0</v>
      </c>
      <c r="BE22" s="123">
        <f t="shared" si="17"/>
        <v>0</v>
      </c>
      <c r="CZ22" s="123">
        <v>0</v>
      </c>
    </row>
    <row r="23" spans="1:104" x14ac:dyDescent="0.2">
      <c r="A23" s="151">
        <v>30</v>
      </c>
      <c r="B23" s="152" t="s">
        <v>92</v>
      </c>
      <c r="C23" s="153" t="s">
        <v>93</v>
      </c>
      <c r="D23" s="154" t="s">
        <v>74</v>
      </c>
      <c r="E23" s="155">
        <v>10</v>
      </c>
      <c r="F23" s="155"/>
      <c r="G23" s="156">
        <f t="shared" si="12"/>
        <v>0</v>
      </c>
      <c r="O23" s="150">
        <v>2</v>
      </c>
      <c r="AA23" s="123">
        <v>12</v>
      </c>
      <c r="AB23" s="123">
        <v>0</v>
      </c>
      <c r="AC23" s="123">
        <v>30</v>
      </c>
      <c r="AZ23" s="123">
        <v>1</v>
      </c>
      <c r="BA23" s="123">
        <f t="shared" si="13"/>
        <v>0</v>
      </c>
      <c r="BB23" s="123">
        <f t="shared" si="14"/>
        <v>0</v>
      </c>
      <c r="BC23" s="123">
        <f t="shared" si="15"/>
        <v>0</v>
      </c>
      <c r="BD23" s="123">
        <f t="shared" si="16"/>
        <v>0</v>
      </c>
      <c r="BE23" s="123">
        <f t="shared" si="17"/>
        <v>0</v>
      </c>
      <c r="CZ23" s="123">
        <v>0</v>
      </c>
    </row>
    <row r="24" spans="1:104" x14ac:dyDescent="0.2">
      <c r="A24" s="151">
        <v>31</v>
      </c>
      <c r="B24" s="152" t="s">
        <v>94</v>
      </c>
      <c r="C24" s="153" t="s">
        <v>95</v>
      </c>
      <c r="D24" s="154" t="s">
        <v>74</v>
      </c>
      <c r="E24" s="155">
        <v>0.75</v>
      </c>
      <c r="F24" s="155"/>
      <c r="G24" s="156">
        <f t="shared" si="12"/>
        <v>0</v>
      </c>
      <c r="O24" s="150">
        <v>2</v>
      </c>
      <c r="AA24" s="123">
        <v>12</v>
      </c>
      <c r="AB24" s="123">
        <v>0</v>
      </c>
      <c r="AC24" s="123">
        <v>31</v>
      </c>
      <c r="AZ24" s="123">
        <v>1</v>
      </c>
      <c r="BA24" s="123">
        <f t="shared" si="13"/>
        <v>0</v>
      </c>
      <c r="BB24" s="123">
        <f t="shared" si="14"/>
        <v>0</v>
      </c>
      <c r="BC24" s="123">
        <f t="shared" si="15"/>
        <v>0</v>
      </c>
      <c r="BD24" s="123">
        <f t="shared" si="16"/>
        <v>0</v>
      </c>
      <c r="BE24" s="123">
        <f t="shared" si="17"/>
        <v>0</v>
      </c>
      <c r="CZ24" s="123">
        <v>0</v>
      </c>
    </row>
    <row r="25" spans="1:104" x14ac:dyDescent="0.2">
      <c r="A25" s="151">
        <v>32</v>
      </c>
      <c r="B25" s="152" t="s">
        <v>96</v>
      </c>
      <c r="C25" s="153" t="s">
        <v>97</v>
      </c>
      <c r="D25" s="154" t="s">
        <v>74</v>
      </c>
      <c r="E25" s="155">
        <v>150</v>
      </c>
      <c r="F25" s="155"/>
      <c r="G25" s="156">
        <f t="shared" si="12"/>
        <v>0</v>
      </c>
      <c r="O25" s="150">
        <v>2</v>
      </c>
      <c r="AA25" s="123">
        <v>12</v>
      </c>
      <c r="AB25" s="123">
        <v>0</v>
      </c>
      <c r="AC25" s="123">
        <v>32</v>
      </c>
      <c r="AZ25" s="123">
        <v>1</v>
      </c>
      <c r="BA25" s="123">
        <f t="shared" si="13"/>
        <v>0</v>
      </c>
      <c r="BB25" s="123">
        <f t="shared" si="14"/>
        <v>0</v>
      </c>
      <c r="BC25" s="123">
        <f t="shared" si="15"/>
        <v>0</v>
      </c>
      <c r="BD25" s="123">
        <f t="shared" si="16"/>
        <v>0</v>
      </c>
      <c r="BE25" s="123">
        <f t="shared" si="17"/>
        <v>0</v>
      </c>
      <c r="CZ25" s="123">
        <v>0</v>
      </c>
    </row>
    <row r="26" spans="1:104" x14ac:dyDescent="0.2">
      <c r="A26" s="151">
        <v>35</v>
      </c>
      <c r="B26" s="152" t="s">
        <v>98</v>
      </c>
      <c r="C26" s="153" t="s">
        <v>99</v>
      </c>
      <c r="D26" s="154" t="s">
        <v>74</v>
      </c>
      <c r="E26" s="155">
        <v>0.75</v>
      </c>
      <c r="F26" s="155"/>
      <c r="G26" s="156">
        <f t="shared" si="12"/>
        <v>0</v>
      </c>
      <c r="O26" s="150">
        <v>2</v>
      </c>
      <c r="AA26" s="123">
        <v>12</v>
      </c>
      <c r="AB26" s="123">
        <v>0</v>
      </c>
      <c r="AC26" s="123">
        <v>35</v>
      </c>
      <c r="AZ26" s="123">
        <v>1</v>
      </c>
      <c r="BA26" s="123">
        <f t="shared" si="13"/>
        <v>0</v>
      </c>
      <c r="BB26" s="123">
        <f t="shared" si="14"/>
        <v>0</v>
      </c>
      <c r="BC26" s="123">
        <f t="shared" si="15"/>
        <v>0</v>
      </c>
      <c r="BD26" s="123">
        <f t="shared" si="16"/>
        <v>0</v>
      </c>
      <c r="BE26" s="123">
        <f t="shared" si="17"/>
        <v>0</v>
      </c>
      <c r="CZ26" s="123">
        <v>0</v>
      </c>
    </row>
    <row r="27" spans="1:104" x14ac:dyDescent="0.2">
      <c r="A27" s="157"/>
      <c r="B27" s="158" t="s">
        <v>66</v>
      </c>
      <c r="C27" s="159" t="str">
        <f>CONCATENATE(B20," ",C20)</f>
        <v>97 Prorážení otvorů</v>
      </c>
      <c r="D27" s="157"/>
      <c r="E27" s="160"/>
      <c r="F27" s="160"/>
      <c r="G27" s="161">
        <f>SUM(G20:G26)</f>
        <v>0</v>
      </c>
      <c r="O27" s="150">
        <v>4</v>
      </c>
      <c r="BA27" s="162">
        <f>SUM(BA20:BA26)</f>
        <v>0</v>
      </c>
      <c r="BB27" s="162">
        <f>SUM(BB20:BB26)</f>
        <v>0</v>
      </c>
      <c r="BC27" s="162">
        <f>SUM(BC20:BC26)</f>
        <v>0</v>
      </c>
      <c r="BD27" s="162">
        <f>SUM(BD20:BD26)</f>
        <v>0</v>
      </c>
      <c r="BE27" s="162">
        <f>SUM(BE20:BE26)</f>
        <v>0</v>
      </c>
    </row>
    <row r="28" spans="1:104" x14ac:dyDescent="0.2">
      <c r="A28" s="143" t="s">
        <v>65</v>
      </c>
      <c r="B28" s="144" t="s">
        <v>100</v>
      </c>
      <c r="C28" s="145" t="s">
        <v>101</v>
      </c>
      <c r="D28" s="146"/>
      <c r="E28" s="147"/>
      <c r="F28" s="147"/>
      <c r="G28" s="148"/>
      <c r="H28" s="149"/>
      <c r="I28" s="149"/>
      <c r="O28" s="150">
        <v>1</v>
      </c>
    </row>
    <row r="29" spans="1:104" ht="22.5" x14ac:dyDescent="0.2">
      <c r="A29" s="151">
        <v>37</v>
      </c>
      <c r="B29" s="152" t="s">
        <v>106</v>
      </c>
      <c r="C29" s="153" t="s">
        <v>109</v>
      </c>
      <c r="D29" s="154" t="s">
        <v>81</v>
      </c>
      <c r="E29" s="155">
        <v>6</v>
      </c>
      <c r="F29" s="155"/>
      <c r="G29" s="156">
        <f t="shared" ref="G29:G30" si="18">E29*F29</f>
        <v>0</v>
      </c>
      <c r="O29" s="150">
        <v>2</v>
      </c>
      <c r="AA29" s="123">
        <v>12</v>
      </c>
      <c r="AB29" s="123">
        <v>0</v>
      </c>
      <c r="AC29" s="123">
        <v>37</v>
      </c>
      <c r="AZ29" s="123">
        <v>2</v>
      </c>
      <c r="BA29" s="123">
        <f t="shared" ref="BA29:BA30" si="19">IF(AZ29=1,G29,0)</f>
        <v>0</v>
      </c>
      <c r="BB29" s="123">
        <f t="shared" ref="BB29:BB30" si="20">IF(AZ29=2,G29,0)</f>
        <v>0</v>
      </c>
      <c r="BC29" s="123">
        <f t="shared" ref="BC29:BC30" si="21">IF(AZ29=3,G29,0)</f>
        <v>0</v>
      </c>
      <c r="BD29" s="123">
        <f t="shared" ref="BD29:BD30" si="22">IF(AZ29=4,G29,0)</f>
        <v>0</v>
      </c>
      <c r="BE29" s="123">
        <f t="shared" ref="BE29:BE30" si="23">IF(AZ29=5,G29,0)</f>
        <v>0</v>
      </c>
      <c r="CZ29" s="123">
        <v>1.7799999999999999E-3</v>
      </c>
    </row>
    <row r="30" spans="1:104" ht="22.5" x14ac:dyDescent="0.2">
      <c r="A30" s="151">
        <v>38</v>
      </c>
      <c r="B30" s="152" t="s">
        <v>107</v>
      </c>
      <c r="C30" s="153" t="s">
        <v>108</v>
      </c>
      <c r="D30" s="154" t="s">
        <v>81</v>
      </c>
      <c r="E30" s="155">
        <v>6</v>
      </c>
      <c r="F30" s="155"/>
      <c r="G30" s="156">
        <f t="shared" si="18"/>
        <v>0</v>
      </c>
      <c r="O30" s="150">
        <v>2</v>
      </c>
      <c r="AA30" s="123">
        <v>12</v>
      </c>
      <c r="AB30" s="123">
        <v>0</v>
      </c>
      <c r="AC30" s="123">
        <v>38</v>
      </c>
      <c r="AZ30" s="123">
        <v>2</v>
      </c>
      <c r="BA30" s="123">
        <f t="shared" si="19"/>
        <v>0</v>
      </c>
      <c r="BB30" s="123">
        <f t="shared" si="20"/>
        <v>0</v>
      </c>
      <c r="BC30" s="123">
        <f t="shared" si="21"/>
        <v>0</v>
      </c>
      <c r="BD30" s="123">
        <f t="shared" si="22"/>
        <v>0</v>
      </c>
      <c r="BE30" s="123">
        <f t="shared" si="23"/>
        <v>0</v>
      </c>
      <c r="CZ30" s="123">
        <v>1.7799999999999999E-3</v>
      </c>
    </row>
    <row r="31" spans="1:104" x14ac:dyDescent="0.2">
      <c r="A31" s="157"/>
      <c r="B31" s="158" t="s">
        <v>66</v>
      </c>
      <c r="C31" s="159" t="str">
        <f>CONCATENATE(B28," ",C28)</f>
        <v>766 Konstrukce truhlářské</v>
      </c>
      <c r="D31" s="157"/>
      <c r="E31" s="160"/>
      <c r="F31" s="160"/>
      <c r="G31" s="161">
        <f>SUM(G28:G30)</f>
        <v>0</v>
      </c>
      <c r="O31" s="150">
        <v>4</v>
      </c>
      <c r="BA31" s="162">
        <f>SUM(BA28:BA30)</f>
        <v>0</v>
      </c>
      <c r="BB31" s="162">
        <f>SUM(BB28:BB30)</f>
        <v>0</v>
      </c>
      <c r="BC31" s="162">
        <f>SUM(BC28:BC30)</f>
        <v>0</v>
      </c>
      <c r="BD31" s="162">
        <f>SUM(BD28:BD30)</f>
        <v>0</v>
      </c>
      <c r="BE31" s="162">
        <f>SUM(BE28:BE30)</f>
        <v>0</v>
      </c>
    </row>
    <row r="32" spans="1:104" x14ac:dyDescent="0.2">
      <c r="A32" s="124"/>
      <c r="B32" s="124"/>
      <c r="C32" s="124"/>
      <c r="D32" s="124"/>
      <c r="E32" s="124"/>
      <c r="F32" s="124"/>
      <c r="G32" s="124"/>
    </row>
    <row r="33" spans="5:5" x14ac:dyDescent="0.2">
      <c r="E33" s="123"/>
    </row>
    <row r="34" spans="5:5" x14ac:dyDescent="0.2">
      <c r="E34" s="123"/>
    </row>
    <row r="35" spans="5:5" x14ac:dyDescent="0.2">
      <c r="E35" s="123"/>
    </row>
    <row r="36" spans="5:5" x14ac:dyDescent="0.2">
      <c r="E36" s="123"/>
    </row>
    <row r="37" spans="5:5" x14ac:dyDescent="0.2">
      <c r="E37" s="123"/>
    </row>
    <row r="38" spans="5:5" x14ac:dyDescent="0.2">
      <c r="E38" s="123"/>
    </row>
    <row r="39" spans="5:5" x14ac:dyDescent="0.2">
      <c r="E39" s="123"/>
    </row>
    <row r="40" spans="5:5" x14ac:dyDescent="0.2">
      <c r="E40" s="123"/>
    </row>
    <row r="41" spans="5:5" x14ac:dyDescent="0.2">
      <c r="E41" s="123"/>
    </row>
    <row r="42" spans="5:5" x14ac:dyDescent="0.2">
      <c r="E42" s="123"/>
    </row>
    <row r="43" spans="5:5" x14ac:dyDescent="0.2">
      <c r="E43" s="123"/>
    </row>
    <row r="44" spans="5:5" x14ac:dyDescent="0.2">
      <c r="E44" s="123"/>
    </row>
    <row r="45" spans="5:5" x14ac:dyDescent="0.2">
      <c r="E45" s="123"/>
    </row>
    <row r="46" spans="5:5" x14ac:dyDescent="0.2">
      <c r="E46" s="123"/>
    </row>
    <row r="47" spans="5:5" x14ac:dyDescent="0.2">
      <c r="E47" s="123"/>
    </row>
    <row r="48" spans="5:5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A55" s="163"/>
      <c r="B55" s="163"/>
      <c r="C55" s="163"/>
      <c r="D55" s="163"/>
      <c r="E55" s="163"/>
      <c r="F55" s="163"/>
      <c r="G55" s="163"/>
    </row>
    <row r="56" spans="1:7" x14ac:dyDescent="0.2">
      <c r="A56" s="163"/>
      <c r="B56" s="163"/>
      <c r="C56" s="163"/>
      <c r="D56" s="163"/>
      <c r="E56" s="163"/>
      <c r="F56" s="163"/>
      <c r="G56" s="163"/>
    </row>
    <row r="57" spans="1:7" x14ac:dyDescent="0.2">
      <c r="A57" s="163"/>
      <c r="B57" s="163"/>
      <c r="C57" s="163"/>
      <c r="D57" s="163"/>
      <c r="E57" s="163"/>
      <c r="F57" s="163"/>
      <c r="G57" s="163"/>
    </row>
    <row r="58" spans="1:7" x14ac:dyDescent="0.2">
      <c r="A58" s="163"/>
      <c r="B58" s="163"/>
      <c r="C58" s="163"/>
      <c r="D58" s="163"/>
      <c r="E58" s="163"/>
      <c r="F58" s="163"/>
      <c r="G58" s="16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A90" s="164"/>
      <c r="B90" s="164"/>
    </row>
    <row r="91" spans="1:7" x14ac:dyDescent="0.2">
      <c r="A91" s="163"/>
      <c r="B91" s="163"/>
      <c r="C91" s="166"/>
      <c r="D91" s="166"/>
      <c r="E91" s="167"/>
      <c r="F91" s="166"/>
      <c r="G91" s="168"/>
    </row>
    <row r="92" spans="1:7" x14ac:dyDescent="0.2">
      <c r="A92" s="169"/>
      <c r="B92" s="169"/>
      <c r="C92" s="163"/>
      <c r="D92" s="163"/>
      <c r="E92" s="170"/>
      <c r="F92" s="163"/>
      <c r="G92" s="163"/>
    </row>
    <row r="93" spans="1:7" x14ac:dyDescent="0.2">
      <c r="A93" s="163"/>
      <c r="B93" s="163"/>
      <c r="C93" s="163"/>
      <c r="D93" s="163"/>
      <c r="E93" s="170"/>
      <c r="F93" s="163"/>
      <c r="G93" s="163"/>
    </row>
    <row r="94" spans="1:7" x14ac:dyDescent="0.2">
      <c r="A94" s="163"/>
      <c r="B94" s="163"/>
      <c r="C94" s="163"/>
      <c r="D94" s="163"/>
      <c r="E94" s="170"/>
      <c r="F94" s="163"/>
      <c r="G94" s="163"/>
    </row>
    <row r="95" spans="1:7" x14ac:dyDescent="0.2">
      <c r="A95" s="163"/>
      <c r="B95" s="163"/>
      <c r="C95" s="163"/>
      <c r="D95" s="163"/>
      <c r="E95" s="170"/>
      <c r="F95" s="163"/>
      <c r="G95" s="163"/>
    </row>
    <row r="96" spans="1:7" x14ac:dyDescent="0.2">
      <c r="A96" s="163"/>
      <c r="B96" s="163"/>
      <c r="C96" s="163"/>
      <c r="D96" s="163"/>
      <c r="E96" s="170"/>
      <c r="F96" s="163"/>
      <c r="G96" s="163"/>
    </row>
    <row r="97" spans="1:7" x14ac:dyDescent="0.2">
      <c r="A97" s="163"/>
      <c r="B97" s="163"/>
      <c r="C97" s="163"/>
      <c r="D97" s="163"/>
      <c r="E97" s="170"/>
      <c r="F97" s="163"/>
      <c r="G97" s="163"/>
    </row>
    <row r="98" spans="1:7" x14ac:dyDescent="0.2">
      <c r="A98" s="163"/>
      <c r="B98" s="163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Chmel Jiří</cp:lastModifiedBy>
  <dcterms:created xsi:type="dcterms:W3CDTF">2013-10-21T02:25:56Z</dcterms:created>
  <dcterms:modified xsi:type="dcterms:W3CDTF">2014-09-04T15:47:28Z</dcterms:modified>
</cp:coreProperties>
</file>