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45" yWindow="15" windowWidth="24540" windowHeight="1144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Rekapitulace!$G$35</definedName>
    <definedName name="Dodavka0">Položky!#REF!</definedName>
    <definedName name="HSV">Rekapitulace!$E$35</definedName>
    <definedName name="HSV0">Položky!#REF!</definedName>
    <definedName name="HZS">Rekapitulace!$I$35</definedName>
    <definedName name="HZS0">Položky!#REF!</definedName>
    <definedName name="JKSO">'Krycí list'!$F$4</definedName>
    <definedName name="MJ">'Krycí list'!$G$4</definedName>
    <definedName name="Mont">Rekapitulace!$H$35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Položky!$A$1:$G$122</definedName>
    <definedName name="_xlnm.Print_Area" localSheetId="1">Rekapitulace!$A$1:$I$41</definedName>
    <definedName name="PocetMJ">'Krycí list'!$G$7</definedName>
    <definedName name="Poznamka">'Krycí list'!$B$37</definedName>
    <definedName name="Projektant">'Krycí list'!$C$7</definedName>
    <definedName name="PSV">Rekapitulace!$F$35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Rekapitulace!$H$41</definedName>
    <definedName name="VRNKc">Rekapitulace!$E$40</definedName>
    <definedName name="VRNnazev">Rekapitulace!$A$40</definedName>
    <definedName name="VRNproc">Rekapitulace!$F$40</definedName>
    <definedName name="VRNzakl">Rekapitulace!$G$40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75" i="3" l="1"/>
  <c r="G66" i="3" l="1"/>
  <c r="G30" i="3"/>
  <c r="BA30" i="3" s="1"/>
  <c r="BB30" i="3"/>
  <c r="BC30" i="3"/>
  <c r="BD30" i="3"/>
  <c r="BE30" i="3"/>
  <c r="G22" i="3"/>
  <c r="G98" i="3"/>
  <c r="G21" i="3" l="1"/>
  <c r="G20" i="3"/>
  <c r="G19" i="3"/>
  <c r="G23" i="3"/>
  <c r="BA23" i="3" s="1"/>
  <c r="BB23" i="3"/>
  <c r="BC23" i="3"/>
  <c r="BD23" i="3"/>
  <c r="BE23" i="3"/>
  <c r="G17" i="3"/>
  <c r="G18" i="3"/>
  <c r="G16" i="3"/>
  <c r="G13" i="3"/>
  <c r="G14" i="3"/>
  <c r="G15" i="3"/>
  <c r="BE121" i="3" l="1"/>
  <c r="BD121" i="3"/>
  <c r="BC121" i="3"/>
  <c r="BB121" i="3"/>
  <c r="G121" i="3"/>
  <c r="BA121" i="3" s="1"/>
  <c r="B34" i="2"/>
  <c r="A34" i="2"/>
  <c r="C122" i="3"/>
  <c r="BE118" i="3"/>
  <c r="BE119" i="3" s="1"/>
  <c r="I33" i="2" s="1"/>
  <c r="BC118" i="3"/>
  <c r="BC119" i="3" s="1"/>
  <c r="G33" i="2" s="1"/>
  <c r="BB118" i="3"/>
  <c r="BB119" i="3" s="1"/>
  <c r="F33" i="2" s="1"/>
  <c r="BA118" i="3"/>
  <c r="BA119" i="3" s="1"/>
  <c r="E33" i="2" s="1"/>
  <c r="G118" i="3"/>
  <c r="B33" i="2"/>
  <c r="A33" i="2"/>
  <c r="C119" i="3"/>
  <c r="BE115" i="3"/>
  <c r="BD115" i="3"/>
  <c r="BC115" i="3"/>
  <c r="BA115" i="3"/>
  <c r="G115" i="3"/>
  <c r="BB115" i="3" s="1"/>
  <c r="B32" i="2"/>
  <c r="A32" i="2"/>
  <c r="C116" i="3"/>
  <c r="BE112" i="3"/>
  <c r="BD112" i="3"/>
  <c r="BC112" i="3"/>
  <c r="BA112" i="3"/>
  <c r="G112" i="3"/>
  <c r="BB112" i="3" s="1"/>
  <c r="B31" i="2"/>
  <c r="A31" i="2"/>
  <c r="C113" i="3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 s="1"/>
  <c r="BE105" i="3"/>
  <c r="BD105" i="3"/>
  <c r="BC105" i="3"/>
  <c r="BA105" i="3"/>
  <c r="G105" i="3"/>
  <c r="BB105" i="3" s="1"/>
  <c r="BE104" i="3"/>
  <c r="BD104" i="3"/>
  <c r="BC104" i="3"/>
  <c r="BA104" i="3"/>
  <c r="G104" i="3"/>
  <c r="B30" i="2"/>
  <c r="A30" i="2"/>
  <c r="C110" i="3"/>
  <c r="BE101" i="3"/>
  <c r="BE102" i="3" s="1"/>
  <c r="I29" i="2" s="1"/>
  <c r="BD101" i="3"/>
  <c r="BD102" i="3" s="1"/>
  <c r="H29" i="2" s="1"/>
  <c r="BC101" i="3"/>
  <c r="BC102" i="3" s="1"/>
  <c r="G29" i="2" s="1"/>
  <c r="BA101" i="3"/>
  <c r="BA102" i="3" s="1"/>
  <c r="E29" i="2" s="1"/>
  <c r="G101" i="3"/>
  <c r="G102" i="3" s="1"/>
  <c r="B29" i="2"/>
  <c r="A29" i="2"/>
  <c r="C102" i="3"/>
  <c r="BE97" i="3"/>
  <c r="BD97" i="3"/>
  <c r="BC97" i="3"/>
  <c r="BA97" i="3"/>
  <c r="G97" i="3"/>
  <c r="BE96" i="3"/>
  <c r="BD96" i="3"/>
  <c r="BC96" i="3"/>
  <c r="BA96" i="3"/>
  <c r="G96" i="3"/>
  <c r="B28" i="2"/>
  <c r="A28" i="2"/>
  <c r="C99" i="3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27" i="2"/>
  <c r="A27" i="2"/>
  <c r="C94" i="3"/>
  <c r="BE86" i="3"/>
  <c r="BE87" i="3" s="1"/>
  <c r="I26" i="2" s="1"/>
  <c r="BD86" i="3"/>
  <c r="BD87" i="3" s="1"/>
  <c r="H26" i="2" s="1"/>
  <c r="BC86" i="3"/>
  <c r="BC87" i="3" s="1"/>
  <c r="G26" i="2" s="1"/>
  <c r="BA86" i="3"/>
  <c r="BA87" i="3" s="1"/>
  <c r="E26" i="2" s="1"/>
  <c r="G86" i="3"/>
  <c r="BB86" i="3" s="1"/>
  <c r="BB87" i="3" s="1"/>
  <c r="F26" i="2" s="1"/>
  <c r="B26" i="2"/>
  <c r="A26" i="2"/>
  <c r="C87" i="3"/>
  <c r="BE83" i="3"/>
  <c r="BD83" i="3"/>
  <c r="BC83" i="3"/>
  <c r="BA83" i="3"/>
  <c r="G83" i="3"/>
  <c r="BB83" i="3" s="1"/>
  <c r="BE82" i="3"/>
  <c r="BD82" i="3"/>
  <c r="BC82" i="3"/>
  <c r="BA82" i="3"/>
  <c r="G82" i="3"/>
  <c r="BE81" i="3"/>
  <c r="BD81" i="3"/>
  <c r="BC81" i="3"/>
  <c r="BA81" i="3"/>
  <c r="G81" i="3"/>
  <c r="B25" i="2"/>
  <c r="A25" i="2"/>
  <c r="C84" i="3"/>
  <c r="BE78" i="3"/>
  <c r="BE79" i="3" s="1"/>
  <c r="I24" i="2" s="1"/>
  <c r="BD78" i="3"/>
  <c r="BD79" i="3" s="1"/>
  <c r="H24" i="2" s="1"/>
  <c r="BC78" i="3"/>
  <c r="BC79" i="3" s="1"/>
  <c r="G24" i="2" s="1"/>
  <c r="BA78" i="3"/>
  <c r="BA79" i="3" s="1"/>
  <c r="E24" i="2" s="1"/>
  <c r="G78" i="3"/>
  <c r="G79" i="3" s="1"/>
  <c r="B24" i="2"/>
  <c r="A24" i="2"/>
  <c r="C79" i="3"/>
  <c r="BE76" i="3"/>
  <c r="I23" i="2" s="1"/>
  <c r="BD76" i="3"/>
  <c r="H23" i="2" s="1"/>
  <c r="BC76" i="3"/>
  <c r="G23" i="2" s="1"/>
  <c r="BA76" i="3"/>
  <c r="E23" i="2" s="1"/>
  <c r="G76" i="3"/>
  <c r="F23" i="2" s="1"/>
  <c r="B23" i="2"/>
  <c r="A23" i="2"/>
  <c r="C76" i="3"/>
  <c r="BE72" i="3"/>
  <c r="BE73" i="3" s="1"/>
  <c r="I22" i="2" s="1"/>
  <c r="BD72" i="3"/>
  <c r="BD73" i="3" s="1"/>
  <c r="H22" i="2" s="1"/>
  <c r="BC72" i="3"/>
  <c r="BC73" i="3" s="1"/>
  <c r="G22" i="2" s="1"/>
  <c r="BA72" i="3"/>
  <c r="BA73" i="3" s="1"/>
  <c r="E22" i="2" s="1"/>
  <c r="G72" i="3"/>
  <c r="G73" i="3" s="1"/>
  <c r="B22" i="2"/>
  <c r="A22" i="2"/>
  <c r="C73" i="3"/>
  <c r="BE69" i="3"/>
  <c r="BE70" i="3" s="1"/>
  <c r="I21" i="2" s="1"/>
  <c r="BD69" i="3"/>
  <c r="BD70" i="3" s="1"/>
  <c r="H21" i="2" s="1"/>
  <c r="BC69" i="3"/>
  <c r="BC70" i="3" s="1"/>
  <c r="G21" i="2" s="1"/>
  <c r="BA69" i="3"/>
  <c r="BA70" i="3" s="1"/>
  <c r="E21" i="2" s="1"/>
  <c r="G69" i="3"/>
  <c r="G70" i="3" s="1"/>
  <c r="B21" i="2"/>
  <c r="A21" i="2"/>
  <c r="C70" i="3"/>
  <c r="BE65" i="3"/>
  <c r="BE67" i="3" s="1"/>
  <c r="I20" i="2" s="1"/>
  <c r="BD65" i="3"/>
  <c r="BD67" i="3" s="1"/>
  <c r="H20" i="2" s="1"/>
  <c r="BC65" i="3"/>
  <c r="BC67" i="3" s="1"/>
  <c r="G20" i="2" s="1"/>
  <c r="BA65" i="3"/>
  <c r="BA67" i="3" s="1"/>
  <c r="E20" i="2" s="1"/>
  <c r="G65" i="3"/>
  <c r="G67" i="3" s="1"/>
  <c r="F20" i="2" s="1"/>
  <c r="B20" i="2"/>
  <c r="A20" i="2"/>
  <c r="C67" i="3"/>
  <c r="BE62" i="3"/>
  <c r="BE63" i="3" s="1"/>
  <c r="I19" i="2" s="1"/>
  <c r="BD62" i="3"/>
  <c r="BD63" i="3" s="1"/>
  <c r="H19" i="2" s="1"/>
  <c r="BC62" i="3"/>
  <c r="BC63" i="3" s="1"/>
  <c r="G19" i="2" s="1"/>
  <c r="BA62" i="3"/>
  <c r="BA63" i="3" s="1"/>
  <c r="E19" i="2" s="1"/>
  <c r="G62" i="3"/>
  <c r="G63" i="3" s="1"/>
  <c r="B19" i="2"/>
  <c r="A19" i="2"/>
  <c r="C63" i="3"/>
  <c r="BE59" i="3"/>
  <c r="BE60" i="3" s="1"/>
  <c r="I18" i="2" s="1"/>
  <c r="BD59" i="3"/>
  <c r="BD60" i="3" s="1"/>
  <c r="H18" i="2" s="1"/>
  <c r="BC59" i="3"/>
  <c r="BC60" i="3" s="1"/>
  <c r="G18" i="2" s="1"/>
  <c r="BB59" i="3"/>
  <c r="BB60" i="3" s="1"/>
  <c r="F18" i="2" s="1"/>
  <c r="G59" i="3"/>
  <c r="BA59" i="3" s="1"/>
  <c r="BA60" i="3" s="1"/>
  <c r="E18" i="2" s="1"/>
  <c r="B18" i="2"/>
  <c r="A18" i="2"/>
  <c r="C60" i="3"/>
  <c r="BE56" i="3"/>
  <c r="BE57" i="3" s="1"/>
  <c r="I17" i="2" s="1"/>
  <c r="BD56" i="3"/>
  <c r="BD57" i="3" s="1"/>
  <c r="H17" i="2" s="1"/>
  <c r="BC56" i="3"/>
  <c r="BC57" i="3" s="1"/>
  <c r="G17" i="2" s="1"/>
  <c r="BB56" i="3"/>
  <c r="BB57" i="3" s="1"/>
  <c r="F17" i="2" s="1"/>
  <c r="G56" i="3"/>
  <c r="B17" i="2"/>
  <c r="A17" i="2"/>
  <c r="C57" i="3"/>
  <c r="BE53" i="3"/>
  <c r="BD53" i="3"/>
  <c r="BC53" i="3"/>
  <c r="BB53" i="3"/>
  <c r="G53" i="3"/>
  <c r="BA53" i="3" s="1"/>
  <c r="B16" i="2"/>
  <c r="A16" i="2"/>
  <c r="C54" i="3"/>
  <c r="BE50" i="3"/>
  <c r="BE51" i="3" s="1"/>
  <c r="I15" i="2" s="1"/>
  <c r="BD50" i="3"/>
  <c r="BD51" i="3" s="1"/>
  <c r="H15" i="2" s="1"/>
  <c r="BC50" i="3"/>
  <c r="BC51" i="3" s="1"/>
  <c r="G15" i="2" s="1"/>
  <c r="BB50" i="3"/>
  <c r="BB51" i="3" s="1"/>
  <c r="F15" i="2" s="1"/>
  <c r="G50" i="3"/>
  <c r="B15" i="2"/>
  <c r="A15" i="2"/>
  <c r="C51" i="3"/>
  <c r="BE47" i="3"/>
  <c r="BD47" i="3"/>
  <c r="BC47" i="3"/>
  <c r="BB47" i="3"/>
  <c r="G47" i="3"/>
  <c r="BA47" i="3" s="1"/>
  <c r="B14" i="2"/>
  <c r="A14" i="2"/>
  <c r="C48" i="3"/>
  <c r="BE44" i="3"/>
  <c r="BD44" i="3"/>
  <c r="BC44" i="3"/>
  <c r="BB44" i="3"/>
  <c r="G44" i="3"/>
  <c r="BA44" i="3" s="1"/>
  <c r="BE43" i="3"/>
  <c r="BD43" i="3"/>
  <c r="BC43" i="3"/>
  <c r="BB43" i="3"/>
  <c r="G43" i="3"/>
  <c r="B13" i="2"/>
  <c r="A13" i="2"/>
  <c r="C45" i="3"/>
  <c r="BE40" i="3"/>
  <c r="BD40" i="3"/>
  <c r="BC40" i="3"/>
  <c r="BB40" i="3"/>
  <c r="G40" i="3"/>
  <c r="B12" i="2"/>
  <c r="A12" i="2"/>
  <c r="C41" i="3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11" i="2"/>
  <c r="A11" i="2"/>
  <c r="C38" i="3"/>
  <c r="BE33" i="3"/>
  <c r="BD33" i="3"/>
  <c r="BC33" i="3"/>
  <c r="BB33" i="3"/>
  <c r="G33" i="3"/>
  <c r="BA33" i="3" s="1"/>
  <c r="B10" i="2"/>
  <c r="A10" i="2"/>
  <c r="C34" i="3"/>
  <c r="BE29" i="3"/>
  <c r="BD29" i="3"/>
  <c r="BC29" i="3"/>
  <c r="BB29" i="3"/>
  <c r="G29" i="3"/>
  <c r="BA29" i="3" s="1"/>
  <c r="B9" i="2"/>
  <c r="A9" i="2"/>
  <c r="C31" i="3"/>
  <c r="BE26" i="3"/>
  <c r="BD26" i="3"/>
  <c r="BC26" i="3"/>
  <c r="BB26" i="3"/>
  <c r="G26" i="3"/>
  <c r="BA26" i="3" s="1"/>
  <c r="B8" i="2"/>
  <c r="A8" i="2"/>
  <c r="C27" i="3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7" i="2"/>
  <c r="A7" i="2"/>
  <c r="C24" i="3"/>
  <c r="C4" i="3"/>
  <c r="F3" i="3"/>
  <c r="H41" i="2"/>
  <c r="G22" i="1" s="1"/>
  <c r="G21" i="1" s="1"/>
  <c r="G40" i="2"/>
  <c r="I40" i="2" s="1"/>
  <c r="C2" i="2"/>
  <c r="G8" i="1"/>
  <c r="BB104" i="3" l="1"/>
  <c r="G110" i="3"/>
  <c r="G99" i="3"/>
  <c r="F28" i="2" s="1"/>
  <c r="G24" i="3"/>
  <c r="E7" i="2" s="1"/>
  <c r="BB81" i="3"/>
  <c r="BB84" i="3" s="1"/>
  <c r="G84" i="3"/>
  <c r="F25" i="2" s="1"/>
  <c r="BB97" i="3"/>
  <c r="G27" i="3"/>
  <c r="E8" i="2" s="1"/>
  <c r="BB82" i="3"/>
  <c r="BD116" i="3"/>
  <c r="H32" i="2" s="1"/>
  <c r="BE116" i="3"/>
  <c r="I32" i="2" s="1"/>
  <c r="BA99" i="3"/>
  <c r="E28" i="2" s="1"/>
  <c r="G87" i="3"/>
  <c r="G116" i="3"/>
  <c r="BB116" i="3"/>
  <c r="F32" i="2" s="1"/>
  <c r="BE48" i="3"/>
  <c r="I14" i="2" s="1"/>
  <c r="BB76" i="3"/>
  <c r="BD48" i="3"/>
  <c r="H14" i="2" s="1"/>
  <c r="BC99" i="3"/>
  <c r="G28" i="2" s="1"/>
  <c r="BA113" i="3"/>
  <c r="E31" i="2" s="1"/>
  <c r="BE31" i="3"/>
  <c r="I9" i="2" s="1"/>
  <c r="G60" i="3"/>
  <c r="BA94" i="3"/>
  <c r="E27" i="2" s="1"/>
  <c r="BE38" i="3"/>
  <c r="I11" i="2" s="1"/>
  <c r="BC34" i="3"/>
  <c r="G10" i="2" s="1"/>
  <c r="BD41" i="3"/>
  <c r="H12" i="2" s="1"/>
  <c r="BE41" i="3"/>
  <c r="I12" i="2" s="1"/>
  <c r="BD24" i="3"/>
  <c r="H7" i="2" s="1"/>
  <c r="BD27" i="3"/>
  <c r="H8" i="2" s="1"/>
  <c r="G54" i="3"/>
  <c r="BD110" i="3"/>
  <c r="H30" i="2" s="1"/>
  <c r="BB62" i="3"/>
  <c r="BB63" i="3" s="1"/>
  <c r="F19" i="2" s="1"/>
  <c r="BE54" i="3"/>
  <c r="I16" i="2" s="1"/>
  <c r="BB24" i="3"/>
  <c r="F7" i="2" s="1"/>
  <c r="BE34" i="3"/>
  <c r="I10" i="2" s="1"/>
  <c r="BC45" i="3"/>
  <c r="G13" i="2" s="1"/>
  <c r="BB34" i="3"/>
  <c r="F10" i="2" s="1"/>
  <c r="BB48" i="3"/>
  <c r="F14" i="2" s="1"/>
  <c r="BC116" i="3"/>
  <c r="G32" i="2" s="1"/>
  <c r="BD38" i="3"/>
  <c r="H11" i="2" s="1"/>
  <c r="BE45" i="3"/>
  <c r="I13" i="2" s="1"/>
  <c r="BB45" i="3"/>
  <c r="F13" i="2" s="1"/>
  <c r="BC48" i="3"/>
  <c r="G14" i="2" s="1"/>
  <c r="BC54" i="3"/>
  <c r="G16" i="2" s="1"/>
  <c r="BB65" i="3"/>
  <c r="BB67" i="3" s="1"/>
  <c r="BB72" i="3"/>
  <c r="BB73" i="3" s="1"/>
  <c r="F22" i="2" s="1"/>
  <c r="BD94" i="3"/>
  <c r="H27" i="2" s="1"/>
  <c r="BD113" i="3"/>
  <c r="H31" i="2" s="1"/>
  <c r="BB31" i="3"/>
  <c r="F9" i="2" s="1"/>
  <c r="BD34" i="3"/>
  <c r="H10" i="2" s="1"/>
  <c r="BC41" i="3"/>
  <c r="G12" i="2" s="1"/>
  <c r="BC24" i="3"/>
  <c r="G7" i="2" s="1"/>
  <c r="BE24" i="3"/>
  <c r="I7" i="2" s="1"/>
  <c r="BC27" i="3"/>
  <c r="G8" i="2" s="1"/>
  <c r="BA34" i="3"/>
  <c r="E10" i="2" s="1"/>
  <c r="BD54" i="3"/>
  <c r="H16" i="2" s="1"/>
  <c r="BD99" i="3"/>
  <c r="H28" i="2" s="1"/>
  <c r="BE113" i="3"/>
  <c r="I31" i="2" s="1"/>
  <c r="BC122" i="3"/>
  <c r="G34" i="2" s="1"/>
  <c r="BC31" i="3"/>
  <c r="G9" i="2" s="1"/>
  <c r="BA54" i="3"/>
  <c r="E16" i="2" s="1"/>
  <c r="BB96" i="3"/>
  <c r="BB78" i="3"/>
  <c r="BB79" i="3" s="1"/>
  <c r="F24" i="2" s="1"/>
  <c r="BE99" i="3"/>
  <c r="I28" i="2" s="1"/>
  <c r="BB101" i="3"/>
  <c r="BB102" i="3" s="1"/>
  <c r="F29" i="2" s="1"/>
  <c r="BC110" i="3"/>
  <c r="G30" i="2" s="1"/>
  <c r="G113" i="3"/>
  <c r="BB122" i="3"/>
  <c r="F34" i="2" s="1"/>
  <c r="BA27" i="3"/>
  <c r="BC84" i="3"/>
  <c r="G25" i="2" s="1"/>
  <c r="BA110" i="3"/>
  <c r="E30" i="2" s="1"/>
  <c r="BA116" i="3"/>
  <c r="E32" i="2" s="1"/>
  <c r="BC113" i="3"/>
  <c r="G31" i="2" s="1"/>
  <c r="BD122" i="3"/>
  <c r="H34" i="2" s="1"/>
  <c r="BB110" i="3"/>
  <c r="F30" i="2" s="1"/>
  <c r="G45" i="3"/>
  <c r="BA43" i="3"/>
  <c r="BA45" i="3" s="1"/>
  <c r="E13" i="2" s="1"/>
  <c r="BE84" i="3"/>
  <c r="I25" i="2" s="1"/>
  <c r="BA84" i="3"/>
  <c r="E25" i="2" s="1"/>
  <c r="BB94" i="3"/>
  <c r="F27" i="2" s="1"/>
  <c r="BE110" i="3"/>
  <c r="I30" i="2" s="1"/>
  <c r="G31" i="3"/>
  <c r="BA31" i="3"/>
  <c r="E9" i="2" s="1"/>
  <c r="G34" i="3"/>
  <c r="BB38" i="3"/>
  <c r="F11" i="2" s="1"/>
  <c r="BA50" i="3"/>
  <c r="BA51" i="3" s="1"/>
  <c r="E15" i="2" s="1"/>
  <c r="G51" i="3"/>
  <c r="BB54" i="3"/>
  <c r="F16" i="2" s="1"/>
  <c r="BA56" i="3"/>
  <c r="BA57" i="3" s="1"/>
  <c r="E17" i="2" s="1"/>
  <c r="G57" i="3"/>
  <c r="BB69" i="3"/>
  <c r="BB70" i="3" s="1"/>
  <c r="F21" i="2" s="1"/>
  <c r="BC94" i="3"/>
  <c r="G27" i="2" s="1"/>
  <c r="BD31" i="3"/>
  <c r="H9" i="2" s="1"/>
  <c r="BC38" i="3"/>
  <c r="G11" i="2" s="1"/>
  <c r="BA48" i="3"/>
  <c r="E14" i="2" s="1"/>
  <c r="G48" i="3"/>
  <c r="BD84" i="3"/>
  <c r="H25" i="2" s="1"/>
  <c r="BA38" i="3"/>
  <c r="E11" i="2" s="1"/>
  <c r="G38" i="3"/>
  <c r="BE94" i="3"/>
  <c r="I27" i="2" s="1"/>
  <c r="BE122" i="3"/>
  <c r="I34" i="2" s="1"/>
  <c r="G122" i="3"/>
  <c r="BA122" i="3"/>
  <c r="E34" i="2" s="1"/>
  <c r="BA8" i="3"/>
  <c r="BA24" i="3" s="1"/>
  <c r="BB27" i="3"/>
  <c r="F8" i="2" s="1"/>
  <c r="BA40" i="3"/>
  <c r="BA41" i="3" s="1"/>
  <c r="E12" i="2" s="1"/>
  <c r="G41" i="3"/>
  <c r="BE27" i="3"/>
  <c r="I8" i="2" s="1"/>
  <c r="BB41" i="3"/>
  <c r="F12" i="2" s="1"/>
  <c r="BD45" i="3"/>
  <c r="H13" i="2" s="1"/>
  <c r="G94" i="3"/>
  <c r="BD118" i="3"/>
  <c r="BD119" i="3" s="1"/>
  <c r="H33" i="2" s="1"/>
  <c r="G119" i="3"/>
  <c r="BB113" i="3"/>
  <c r="F31" i="2" s="1"/>
  <c r="BB99" i="3" l="1"/>
  <c r="F35" i="2"/>
  <c r="C17" i="1" s="1"/>
  <c r="E35" i="2"/>
  <c r="C16" i="1" s="1"/>
  <c r="H35" i="2"/>
  <c r="C15" i="1" s="1"/>
  <c r="I35" i="2"/>
  <c r="C20" i="1" s="1"/>
  <c r="G35" i="2"/>
  <c r="C14" i="1" s="1"/>
  <c r="C18" i="1" l="1"/>
  <c r="C21" i="1" s="1"/>
  <c r="C22" i="1" s="1"/>
  <c r="F31" i="1" l="1"/>
  <c r="F32" i="1"/>
  <c r="F33" i="1" s="1"/>
  <c r="F34" i="1" l="1"/>
</calcChain>
</file>

<file path=xl/sharedStrings.xml><?xml version="1.0" encoding="utf-8"?>
<sst xmlns="http://schemas.openxmlformats.org/spreadsheetml/2006/main" count="371" uniqueCount="236">
  <si>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</si>
  <si>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</si>
  <si>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</si>
  <si>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</si>
  <si>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</si>
  <si>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</si>
  <si>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</si>
  <si>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</si>
  <si>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</si>
  <si>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</si>
  <si>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</si>
  <si>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</si>
  <si>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</si>
  <si>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</si>
  <si>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</si>
  <si>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</si>
  <si>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</si>
  <si>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</si>
  <si>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</si>
  <si>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</si>
  <si>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</si>
  <si>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</si>
  <si>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</si>
  <si>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</si>
  <si>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</si>
  <si>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</si>
  <si>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</si>
  <si>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</si>
  <si>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</si>
  <si>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</si>
  <si>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</si>
  <si>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</si>
  <si>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</si>
  <si>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</si>
  <si>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</si>
  <si>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</si>
  <si>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</si>
  <si>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</si>
  <si>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</si>
  <si>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</si>
  <si>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</si>
  <si>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</si>
  <si>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</si>
  <si>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</si>
  <si>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</si>
  <si>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</si>
  <si>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</si>
  <si>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</si>
  <si>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</si>
  <si>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</si>
  <si>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</si>
  <si>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</si>
  <si>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</si>
  <si>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</si>
  <si>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</si>
  <si>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</si>
  <si>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</si>
  <si>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</si>
  <si>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</si>
  <si>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</si>
  <si>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</si>
  <si>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</si>
  <si>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</si>
  <si>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</si>
  <si>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</si>
  <si>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</si>
  <si>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</si>
  <si>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</si>
  <si>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</si>
  <si>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m3</t>
  </si>
  <si>
    <t>m2</t>
  </si>
  <si>
    <t>2</t>
  </si>
  <si>
    <t>t</t>
  </si>
  <si>
    <t>m</t>
  </si>
  <si>
    <t>3</t>
  </si>
  <si>
    <t>Svislé a kompletní konstrukce</t>
  </si>
  <si>
    <t>342 25-5028.RT1</t>
  </si>
  <si>
    <t>4</t>
  </si>
  <si>
    <t>Vodorovné konstrukce</t>
  </si>
  <si>
    <t>416 02-1221.R00</t>
  </si>
  <si>
    <t xml:space="preserve">Podhledy SDK, kovová.kce CD. 2x deska RB 12,5 mm </t>
  </si>
  <si>
    <t>417 35-1116.R00</t>
  </si>
  <si>
    <t>5</t>
  </si>
  <si>
    <t>Komunikace</t>
  </si>
  <si>
    <t>564 26-1111.R00</t>
  </si>
  <si>
    <t>61</t>
  </si>
  <si>
    <t>Upravy povrchů vnitřní</t>
  </si>
  <si>
    <t>6-10</t>
  </si>
  <si>
    <t>6-11</t>
  </si>
  <si>
    <t>62</t>
  </si>
  <si>
    <t>Upravy povrchů vnější</t>
  </si>
  <si>
    <t>620 99-1121.R00</t>
  </si>
  <si>
    <t>63</t>
  </si>
  <si>
    <t>Podlahy a podlahové konstrukce</t>
  </si>
  <si>
    <t>631 31-3511.RT4</t>
  </si>
  <si>
    <t>631 31-9173.R00</t>
  </si>
  <si>
    <t>91</t>
  </si>
  <si>
    <t>592173050</t>
  </si>
  <si>
    <t>93</t>
  </si>
  <si>
    <t>Dokončovací práce inž.staveb</t>
  </si>
  <si>
    <t>931 97-1111.R00</t>
  </si>
  <si>
    <t>94</t>
  </si>
  <si>
    <t>Lešení a stavební výtahy</t>
  </si>
  <si>
    <t>941 95-5001.R00</t>
  </si>
  <si>
    <t xml:space="preserve">Lešení lehké pomocné, výška podlahy do 1,2 m </t>
  </si>
  <si>
    <t>95</t>
  </si>
  <si>
    <t>Dokončovací kce na pozem.stav.</t>
  </si>
  <si>
    <t>952 90-1111.R00</t>
  </si>
  <si>
    <t xml:space="preserve">Vyčištění budov o výšce podlaží do 4 m </t>
  </si>
  <si>
    <t>99</t>
  </si>
  <si>
    <t>Staveništní přesun hmot</t>
  </si>
  <si>
    <t>998 01-1002.R00</t>
  </si>
  <si>
    <t xml:space="preserve">Přesun hmot pro budovy zděné výšky do 12 m </t>
  </si>
  <si>
    <t>720</t>
  </si>
  <si>
    <t>Zdravotechnická instalace</t>
  </si>
  <si>
    <t>7</t>
  </si>
  <si>
    <t>kpl</t>
  </si>
  <si>
    <t>722</t>
  </si>
  <si>
    <t>723</t>
  </si>
  <si>
    <t>730</t>
  </si>
  <si>
    <t>8</t>
  </si>
  <si>
    <t>kg</t>
  </si>
  <si>
    <t>763</t>
  </si>
  <si>
    <t>764</t>
  </si>
  <si>
    <t>Konstrukce klempířské</t>
  </si>
  <si>
    <t>764-xxxxxxx</t>
  </si>
  <si>
    <t>766</t>
  </si>
  <si>
    <t>Konstrukce truhlářské</t>
  </si>
  <si>
    <t>766-1</t>
  </si>
  <si>
    <t>766-15</t>
  </si>
  <si>
    <t>766-10</t>
  </si>
  <si>
    <t>bm</t>
  </si>
  <si>
    <t>767</t>
  </si>
  <si>
    <t>Konstrukce zámečnické</t>
  </si>
  <si>
    <t>767-1</t>
  </si>
  <si>
    <t>771</t>
  </si>
  <si>
    <t>Podlahy z dlaždic a obklady</t>
  </si>
  <si>
    <t>771 13-0111.R00</t>
  </si>
  <si>
    <t xml:space="preserve">Obklad soklíků rovných do tmele výšky do 90 mm </t>
  </si>
  <si>
    <t>771 21-2112.R00</t>
  </si>
  <si>
    <t>771-1</t>
  </si>
  <si>
    <t>998 77-1102.R00</t>
  </si>
  <si>
    <t xml:space="preserve">Přesun hmot pro podlahy z dlaždic, výšky do 12 m </t>
  </si>
  <si>
    <t>771 57-9791.R00</t>
  </si>
  <si>
    <t xml:space="preserve">Příplatek za plochu podlah keram. do 5 m2 jednotl. </t>
  </si>
  <si>
    <t>775</t>
  </si>
  <si>
    <t>775 54-0001.R00</t>
  </si>
  <si>
    <t>774-1</t>
  </si>
  <si>
    <t>777</t>
  </si>
  <si>
    <t>podlahy lité</t>
  </si>
  <si>
    <t>777-1</t>
  </si>
  <si>
    <t>781</t>
  </si>
  <si>
    <t>Obklady keramické</t>
  </si>
  <si>
    <t>781 41-5015.RT2</t>
  </si>
  <si>
    <t>781 41-9711.R00</t>
  </si>
  <si>
    <t xml:space="preserve">Příplatek k obkladu stěn za plochu do 10 m2 jedntl </t>
  </si>
  <si>
    <t>781 41-9706.RT2</t>
  </si>
  <si>
    <t>Příplatek za spárovací vodotěsnou hmotu - plošně Aso-flexfuge (Schomburg)</t>
  </si>
  <si>
    <t>781-1</t>
  </si>
  <si>
    <t xml:space="preserve">obklad keramický  - dodávka </t>
  </si>
  <si>
    <t>998 78-1102.R00</t>
  </si>
  <si>
    <t xml:space="preserve">Přesun hmot pro obklady keramické, výšky do 12 m </t>
  </si>
  <si>
    <t>781 49-1001.RT1</t>
  </si>
  <si>
    <t>Montáž lišt k obkladům rohových, koutových i dilatačních</t>
  </si>
  <si>
    <t>783</t>
  </si>
  <si>
    <t>Nátěry</t>
  </si>
  <si>
    <t>783-1</t>
  </si>
  <si>
    <t>784</t>
  </si>
  <si>
    <t>Malby</t>
  </si>
  <si>
    <t>784-1</t>
  </si>
  <si>
    <t xml:space="preserve">malba z mal.směsí </t>
  </si>
  <si>
    <t>M21</t>
  </si>
  <si>
    <t>Elektromontáže</t>
  </si>
  <si>
    <t>774</t>
  </si>
  <si>
    <t>774-3</t>
  </si>
  <si>
    <t>bourací práce</t>
  </si>
  <si>
    <t>bourání příček tl. 150 mm</t>
  </si>
  <si>
    <t>bourání obkladů keramických</t>
  </si>
  <si>
    <t>stěrka vyrovnávací tl. do 15 mm</t>
  </si>
  <si>
    <t xml:space="preserve">Doplňující práce </t>
  </si>
  <si>
    <t xml:space="preserve">Kladení dlažby keramické do TM, </t>
  </si>
  <si>
    <t xml:space="preserve">dodávka dlažby </t>
  </si>
  <si>
    <t>elektroinstalace - viz samostatný rzp</t>
  </si>
  <si>
    <t xml:space="preserve">nátěry syntetický 1x zakl+2xemail </t>
  </si>
  <si>
    <t>Podlahy speciální</t>
  </si>
  <si>
    <t xml:space="preserve">Kladení podlah  </t>
  </si>
  <si>
    <t xml:space="preserve">dodávka podlahy zvýšené 100-200 mm, 400 kg/m2, </t>
  </si>
  <si>
    <t>208a</t>
  </si>
  <si>
    <t xml:space="preserve">d+m povrchová náslapná vrstva - pvc </t>
  </si>
  <si>
    <t>konstrukce ramp a plošin</t>
  </si>
  <si>
    <t xml:space="preserve"> d+m vyrovnávací rampa 1300x3000, h max350, tahokov</t>
  </si>
  <si>
    <t xml:space="preserve">oprava dveří </t>
  </si>
  <si>
    <t>bourání dveří krytu spec. konstrukce - řezání žel.betonu</t>
  </si>
  <si>
    <t xml:space="preserve">řezání dveří krytu </t>
  </si>
  <si>
    <t>úprava ostění betonového řezáním</t>
  </si>
  <si>
    <t>odstranění podlah - podlahová krytina</t>
  </si>
  <si>
    <t>přesun hmot - dveře ocelové po nařezání</t>
  </si>
  <si>
    <t>přesun hmot - beton</t>
  </si>
  <si>
    <t>likvidace odpadu</t>
  </si>
  <si>
    <t>poplatek za skládku</t>
  </si>
  <si>
    <t>doprava</t>
  </si>
  <si>
    <t>příplatek ZKD</t>
  </si>
  <si>
    <t>km</t>
  </si>
  <si>
    <t>naložení odpadu - nošením do 1.np</t>
  </si>
  <si>
    <t xml:space="preserve">demontáž rozvodů </t>
  </si>
  <si>
    <t>řezání drážek 150x150 hl. 100 mm do betonu</t>
  </si>
  <si>
    <t>15a</t>
  </si>
  <si>
    <t>15c</t>
  </si>
  <si>
    <t>vrtání otvorů ve zdivu betonovém d 200 mm, hl. do 600 mm</t>
  </si>
  <si>
    <t>obklad konstrukcí sdk, kovová kce, tl. 12,5</t>
  </si>
  <si>
    <t>oprava ostění betonového</t>
  </si>
  <si>
    <t>zazdění zárubní dveří ocelových alt.úprava ostění pro obložkové zárubně</t>
  </si>
  <si>
    <t>oprava ostění fasády</t>
  </si>
  <si>
    <t xml:space="preserve">potěr betonovy tl.  Do 50 mm, min. 25 mpa </t>
  </si>
  <si>
    <t xml:space="preserve">Příplatek za stržení povrchu </t>
  </si>
  <si>
    <t xml:space="preserve">zti - vnitřní kanalizace odvodnění - napojení </t>
  </si>
  <si>
    <t>vzt rozvody - větrání</t>
  </si>
  <si>
    <t xml:space="preserve">rozvody d 150 - přívod a odvod +2x mřížka </t>
  </si>
  <si>
    <t>klimatizace - viz samostatný rzp</t>
  </si>
  <si>
    <t xml:space="preserve">klimatizace  </t>
  </si>
  <si>
    <t>ezs</t>
  </si>
  <si>
    <t>ezs - viz samostatný rozpočet</t>
  </si>
  <si>
    <t xml:space="preserve">D+M dveře požární vč. zavírače, kování, 900/1970 </t>
  </si>
  <si>
    <t xml:space="preserve">D+M dveře vnitřní 800/1970, vč. kování </t>
  </si>
  <si>
    <t>D záruben dveřní ocelová 800/1970</t>
  </si>
  <si>
    <t>147a</t>
  </si>
  <si>
    <t>ventilátor přívodní/odvodní potrubní d 200, Q=1000m3/h</t>
  </si>
  <si>
    <t>ventilátor marta -  vč. osazení zapojení</t>
  </si>
  <si>
    <t>čši serverovna</t>
  </si>
  <si>
    <t>klempířské prvky  - komplet  - výustky na fasádě</t>
  </si>
  <si>
    <t xml:space="preserve">ICT výbava  </t>
  </si>
  <si>
    <t>viz samostatný rozpočet</t>
  </si>
  <si>
    <t>nosník ocelový I 220 cč. Osazení</t>
  </si>
  <si>
    <t>oprava  schodiště - dobetonování, stěrka,nátěr</t>
  </si>
  <si>
    <t>Příčky z desek (např. Ytong) tl. 15 cm desky P 2 - 500, 599 x 249 x 150 mm</t>
  </si>
  <si>
    <t>Montáž obkladů stěn, porovin.,tmel, 20x20,30x15 cm, např. Monoflex (Schomburg)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</si>
</sst>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0"/>
      <color rgb="FF002060"/>
      <name val="Arial CE"/>
      <family val="2"/>
      <charset val="238"/>
    </font>
    <font>
      <sz val="10"/>
      <color rgb="FF002060"/>
      <name val="Arial CE"/>
      <family val="2"/>
      <charset val="238"/>
    </font>
    <font>
      <sz val="8"/>
      <color rgb="FF002060"/>
      <name val="Arial CE"/>
      <family val="2"/>
      <charset val="238"/>
    </font>
    <font>
      <b/>
      <i/>
      <sz val="10"/>
      <color rgb="FF00206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0" fontId="9" fillId="0" borderId="60" xfId="1" applyFill="1" applyBorder="1" applyAlignment="1">
      <alignment horizontal="center"/>
    </xf>
    <xf numFmtId="3" fontId="9" fillId="0" borderId="0" xfId="1" applyNumberFormat="1"/>
    <xf numFmtId="0" fontId="9" fillId="0" borderId="0" xfId="1" applyBorder="1"/>
    <xf numFmtId="0" fontId="17" fillId="0" borderId="0" xfId="1" applyFont="1" applyAlignment="1"/>
    <xf numFmtId="0" fontId="9" fillId="0" borderId="0" xfId="1" applyAlignment="1">
      <alignment horizontal="right"/>
    </xf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19" fillId="0" borderId="53" xfId="1" applyNumberFormat="1" applyFont="1" applyFill="1" applyBorder="1" applyAlignment="1">
      <alignment horizontal="left"/>
    </xf>
    <xf numFmtId="0" fontId="19" fillId="0" borderId="53" xfId="1" applyFont="1" applyFill="1" applyBorder="1"/>
    <xf numFmtId="0" fontId="20" fillId="0" borderId="53" xfId="1" applyFont="1" applyFill="1" applyBorder="1" applyAlignment="1">
      <alignment horizontal="center"/>
    </xf>
    <xf numFmtId="0" fontId="20" fillId="0" borderId="53" xfId="1" applyNumberFormat="1" applyFont="1" applyFill="1" applyBorder="1" applyAlignment="1">
      <alignment horizontal="right"/>
    </xf>
    <xf numFmtId="0" fontId="20" fillId="0" borderId="53" xfId="1" applyNumberFormat="1" applyFont="1" applyFill="1" applyBorder="1"/>
    <xf numFmtId="49" fontId="21" fillId="0" borderId="53" xfId="1" applyNumberFormat="1" applyFont="1" applyFill="1" applyBorder="1" applyAlignment="1">
      <alignment horizontal="left"/>
    </xf>
    <xf numFmtId="0" fontId="21" fillId="0" borderId="53" xfId="1" applyFont="1" applyFill="1" applyBorder="1" applyAlignment="1">
      <alignment wrapText="1"/>
    </xf>
    <xf numFmtId="49" fontId="21" fillId="0" borderId="53" xfId="1" applyNumberFormat="1" applyFont="1" applyFill="1" applyBorder="1" applyAlignment="1">
      <alignment horizontal="center" shrinkToFit="1"/>
    </xf>
    <xf numFmtId="4" fontId="21" fillId="0" borderId="53" xfId="1" applyNumberFormat="1" applyFont="1" applyFill="1" applyBorder="1" applyAlignment="1">
      <alignment horizontal="right"/>
    </xf>
    <xf numFmtId="4" fontId="21" fillId="0" borderId="53" xfId="1" applyNumberFormat="1" applyFont="1" applyFill="1" applyBorder="1"/>
    <xf numFmtId="49" fontId="22" fillId="0" borderId="60" xfId="1" applyNumberFormat="1" applyFont="1" applyFill="1" applyBorder="1" applyAlignment="1">
      <alignment horizontal="left"/>
    </xf>
    <xf numFmtId="0" fontId="22" fillId="0" borderId="60" xfId="1" applyFont="1" applyFill="1" applyBorder="1"/>
    <xf numFmtId="0" fontId="20" fillId="0" borderId="60" xfId="1" applyFont="1" applyFill="1" applyBorder="1" applyAlignment="1">
      <alignment horizontal="center"/>
    </xf>
    <xf numFmtId="4" fontId="20" fillId="0" borderId="60" xfId="1" applyNumberFormat="1" applyFont="1" applyFill="1" applyBorder="1" applyAlignment="1">
      <alignment horizontal="right"/>
    </xf>
    <xf numFmtId="4" fontId="19" fillId="0" borderId="60" xfId="1" applyNumberFormat="1" applyFont="1" applyFill="1" applyBorder="1"/>
    <xf numFmtId="0" fontId="19" fillId="0" borderId="53" xfId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3" workbookViewId="0">
      <selection activeCell="J31" sqref="J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/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228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8"/>
      <c r="D7" s="179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8"/>
      <c r="D8" s="179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0"/>
      <c r="F11" s="181"/>
      <c r="G11" s="182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14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14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20</v>
      </c>
      <c r="D32" s="15" t="s">
        <v>40</v>
      </c>
      <c r="E32" s="16"/>
      <c r="F32" s="59">
        <f>SUM(C22)</f>
        <v>0</v>
      </c>
      <c r="G32" s="17"/>
    </row>
    <row r="33" spans="1:8" x14ac:dyDescent="0.2">
      <c r="A33" s="13" t="s">
        <v>41</v>
      </c>
      <c r="B33" s="15"/>
      <c r="C33" s="58">
        <v>20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3"/>
      <c r="C37" s="183"/>
      <c r="D37" s="183"/>
      <c r="E37" s="183"/>
      <c r="F37" s="183"/>
      <c r="G37" s="183"/>
      <c r="H37" t="s">
        <v>4</v>
      </c>
    </row>
    <row r="38" spans="1:8" ht="12.75" customHeight="1" x14ac:dyDescent="0.2">
      <c r="A38" s="68"/>
      <c r="B38" s="183"/>
      <c r="C38" s="183"/>
      <c r="D38" s="183"/>
      <c r="E38" s="183"/>
      <c r="F38" s="183"/>
      <c r="G38" s="183"/>
      <c r="H38" t="s">
        <v>4</v>
      </c>
    </row>
    <row r="39" spans="1:8" x14ac:dyDescent="0.2">
      <c r="A39" s="68"/>
      <c r="B39" s="183"/>
      <c r="C39" s="183"/>
      <c r="D39" s="183"/>
      <c r="E39" s="183"/>
      <c r="F39" s="183"/>
      <c r="G39" s="183"/>
      <c r="H39" t="s">
        <v>4</v>
      </c>
    </row>
    <row r="40" spans="1:8" x14ac:dyDescent="0.2">
      <c r="A40" s="68"/>
      <c r="B40" s="183"/>
      <c r="C40" s="183"/>
      <c r="D40" s="183"/>
      <c r="E40" s="183"/>
      <c r="F40" s="183"/>
      <c r="G40" s="183"/>
      <c r="H40" t="s">
        <v>4</v>
      </c>
    </row>
    <row r="41" spans="1:8" x14ac:dyDescent="0.2">
      <c r="A41" s="68"/>
      <c r="B41" s="183"/>
      <c r="C41" s="183"/>
      <c r="D41" s="183"/>
      <c r="E41" s="183"/>
      <c r="F41" s="183"/>
      <c r="G41" s="183"/>
      <c r="H41" t="s">
        <v>4</v>
      </c>
    </row>
    <row r="42" spans="1:8" x14ac:dyDescent="0.2">
      <c r="A42" s="68"/>
      <c r="B42" s="183"/>
      <c r="C42" s="183"/>
      <c r="D42" s="183"/>
      <c r="E42" s="183"/>
      <c r="F42" s="183"/>
      <c r="G42" s="183"/>
      <c r="H42" t="s">
        <v>4</v>
      </c>
    </row>
    <row r="43" spans="1:8" x14ac:dyDescent="0.2">
      <c r="A43" s="68"/>
      <c r="B43" s="183"/>
      <c r="C43" s="183"/>
      <c r="D43" s="183"/>
      <c r="E43" s="183"/>
      <c r="F43" s="183"/>
      <c r="G43" s="183"/>
      <c r="H43" t="s">
        <v>4</v>
      </c>
    </row>
    <row r="44" spans="1:8" x14ac:dyDescent="0.2">
      <c r="A44" s="68"/>
      <c r="B44" s="183"/>
      <c r="C44" s="183"/>
      <c r="D44" s="183"/>
      <c r="E44" s="183"/>
      <c r="F44" s="183"/>
      <c r="G44" s="183"/>
      <c r="H44" t="s">
        <v>4</v>
      </c>
    </row>
    <row r="45" spans="1:8" ht="3" customHeight="1" x14ac:dyDescent="0.2">
      <c r="A45" s="68"/>
      <c r="B45" s="183"/>
      <c r="C45" s="183"/>
      <c r="D45" s="183"/>
      <c r="E45" s="183"/>
      <c r="F45" s="183"/>
      <c r="G45" s="183"/>
      <c r="H45" t="s">
        <v>4</v>
      </c>
    </row>
    <row r="46" spans="1:8" x14ac:dyDescent="0.2">
      <c r="B46" s="177"/>
      <c r="C46" s="177"/>
      <c r="D46" s="177"/>
      <c r="E46" s="177"/>
      <c r="F46" s="177"/>
      <c r="G46" s="177"/>
    </row>
    <row r="47" spans="1:8" x14ac:dyDescent="0.2">
      <c r="B47" s="177"/>
      <c r="C47" s="177"/>
      <c r="D47" s="177"/>
      <c r="E47" s="177"/>
      <c r="F47" s="177"/>
      <c r="G47" s="177"/>
    </row>
    <row r="48" spans="1:8" x14ac:dyDescent="0.2">
      <c r="B48" s="177"/>
      <c r="C48" s="177"/>
      <c r="D48" s="177"/>
      <c r="E48" s="177"/>
      <c r="F48" s="177"/>
      <c r="G48" s="177"/>
    </row>
    <row r="49" spans="2:7" x14ac:dyDescent="0.2">
      <c r="B49" s="177"/>
      <c r="C49" s="177"/>
      <c r="D49" s="177"/>
      <c r="E49" s="177"/>
      <c r="F49" s="177"/>
      <c r="G49" s="177"/>
    </row>
    <row r="50" spans="2:7" x14ac:dyDescent="0.2">
      <c r="B50" s="177"/>
      <c r="C50" s="177"/>
      <c r="D50" s="177"/>
      <c r="E50" s="177"/>
      <c r="F50" s="177"/>
      <c r="G50" s="177"/>
    </row>
    <row r="51" spans="2:7" x14ac:dyDescent="0.2">
      <c r="B51" s="177"/>
      <c r="C51" s="177"/>
      <c r="D51" s="177"/>
      <c r="E51" s="177"/>
      <c r="F51" s="177"/>
      <c r="G51" s="177"/>
    </row>
    <row r="52" spans="2:7" x14ac:dyDescent="0.2">
      <c r="B52" s="177"/>
      <c r="C52" s="177"/>
      <c r="D52" s="177"/>
      <c r="E52" s="177"/>
      <c r="F52" s="177"/>
      <c r="G52" s="177"/>
    </row>
    <row r="53" spans="2:7" x14ac:dyDescent="0.2">
      <c r="B53" s="177"/>
      <c r="C53" s="177"/>
      <c r="D53" s="177"/>
      <c r="E53" s="177"/>
      <c r="F53" s="177"/>
      <c r="G53" s="177"/>
    </row>
    <row r="54" spans="2:7" x14ac:dyDescent="0.2">
      <c r="B54" s="177"/>
      <c r="C54" s="177"/>
      <c r="D54" s="177"/>
      <c r="E54" s="177"/>
      <c r="F54" s="177"/>
      <c r="G54" s="177"/>
    </row>
    <row r="55" spans="2:7" x14ac:dyDescent="0.2">
      <c r="B55" s="177"/>
      <c r="C55" s="177"/>
      <c r="D55" s="177"/>
      <c r="E55" s="177"/>
      <c r="F55" s="177"/>
      <c r="G55" s="177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2"/>
  <sheetViews>
    <sheetView topLeftCell="A4" workbookViewId="0">
      <selection activeCell="M36" sqref="M3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4" t="s">
        <v>5</v>
      </c>
      <c r="B1" s="185"/>
      <c r="C1" s="69" t="s">
        <v>228</v>
      </c>
      <c r="D1" s="70"/>
      <c r="E1" s="71"/>
      <c r="F1" s="70"/>
      <c r="G1" s="72"/>
      <c r="H1" s="73"/>
      <c r="I1" s="74"/>
    </row>
    <row r="2" spans="1:9" ht="13.5" thickBot="1" x14ac:dyDescent="0.25">
      <c r="A2" s="186" t="s">
        <v>1</v>
      </c>
      <c r="B2" s="187"/>
      <c r="C2" s="75" t="str">
        <f>CONCATENATE(cisloobjektu," ",nazevobjektu)</f>
        <v xml:space="preserve"> </v>
      </c>
      <c r="D2" s="76"/>
      <c r="E2" s="77"/>
      <c r="F2" s="76"/>
      <c r="G2" s="188"/>
      <c r="H2" s="188"/>
      <c r="I2" s="189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57" t="str">
        <f>Položky!B7</f>
        <v>1</v>
      </c>
      <c r="B7" s="86" t="str">
        <f>Položky!C7</f>
        <v>bourací práce</v>
      </c>
      <c r="C7" s="87"/>
      <c r="D7" s="88"/>
      <c r="E7" s="158">
        <f>SUM(Položky!G24)</f>
        <v>0</v>
      </c>
      <c r="F7" s="159">
        <f>Položky!BB24</f>
        <v>0</v>
      </c>
      <c r="G7" s="159">
        <f>Položky!BC24</f>
        <v>0</v>
      </c>
      <c r="H7" s="159">
        <f>Položky!BD24</f>
        <v>0</v>
      </c>
      <c r="I7" s="160">
        <f>Položky!BE24</f>
        <v>0</v>
      </c>
    </row>
    <row r="8" spans="1:9" s="11" customFormat="1" x14ac:dyDescent="0.2">
      <c r="A8" s="157" t="str">
        <f>Položky!B25</f>
        <v>3</v>
      </c>
      <c r="B8" s="86" t="str">
        <f>Položky!C25</f>
        <v>Svislé a kompletní konstrukce</v>
      </c>
      <c r="C8" s="87"/>
      <c r="D8" s="88"/>
      <c r="E8" s="158">
        <f>SUM(Položky!G27)</f>
        <v>0</v>
      </c>
      <c r="F8" s="159">
        <f>Položky!BB27</f>
        <v>0</v>
      </c>
      <c r="G8" s="159">
        <f>Položky!BC27</f>
        <v>0</v>
      </c>
      <c r="H8" s="159">
        <f>Položky!BD27</f>
        <v>0</v>
      </c>
      <c r="I8" s="160">
        <f>Položky!BE27</f>
        <v>0</v>
      </c>
    </row>
    <row r="9" spans="1:9" s="11" customFormat="1" x14ac:dyDescent="0.2">
      <c r="A9" s="157" t="str">
        <f>Položky!B28</f>
        <v>4</v>
      </c>
      <c r="B9" s="86" t="str">
        <f>Položky!C28</f>
        <v>Vodorovné konstrukce</v>
      </c>
      <c r="C9" s="87"/>
      <c r="D9" s="88"/>
      <c r="E9" s="158">
        <f>Položky!BA31</f>
        <v>0</v>
      </c>
      <c r="F9" s="159">
        <f>Položky!BB31</f>
        <v>0</v>
      </c>
      <c r="G9" s="159">
        <f>Položky!BC31</f>
        <v>0</v>
      </c>
      <c r="H9" s="159">
        <f>Položky!BD31</f>
        <v>0</v>
      </c>
      <c r="I9" s="160">
        <f>Položky!BE31</f>
        <v>0</v>
      </c>
    </row>
    <row r="10" spans="1:9" s="11" customFormat="1" x14ac:dyDescent="0.2">
      <c r="A10" s="157" t="str">
        <f>Položky!B32</f>
        <v>5</v>
      </c>
      <c r="B10" s="86" t="str">
        <f>Položky!C32</f>
        <v>Komunikace</v>
      </c>
      <c r="C10" s="87"/>
      <c r="D10" s="88"/>
      <c r="E10" s="158">
        <f>Položky!BA34</f>
        <v>0</v>
      </c>
      <c r="F10" s="159">
        <f>Položky!BB34</f>
        <v>0</v>
      </c>
      <c r="G10" s="159">
        <f>Položky!BC34</f>
        <v>0</v>
      </c>
      <c r="H10" s="159">
        <f>Položky!BD34</f>
        <v>0</v>
      </c>
      <c r="I10" s="160">
        <f>Položky!BE34</f>
        <v>0</v>
      </c>
    </row>
    <row r="11" spans="1:9" s="11" customFormat="1" x14ac:dyDescent="0.2">
      <c r="A11" s="157" t="str">
        <f>Položky!B35</f>
        <v>61</v>
      </c>
      <c r="B11" s="86" t="str">
        <f>Položky!C35</f>
        <v>Upravy povrchů vnitřní</v>
      </c>
      <c r="C11" s="87"/>
      <c r="D11" s="88"/>
      <c r="E11" s="158">
        <f>Položky!BA38</f>
        <v>0</v>
      </c>
      <c r="F11" s="159">
        <f>Položky!BB38</f>
        <v>0</v>
      </c>
      <c r="G11" s="159">
        <f>Položky!BC38</f>
        <v>0</v>
      </c>
      <c r="H11" s="159">
        <f>Položky!BD38</f>
        <v>0</v>
      </c>
      <c r="I11" s="160">
        <f>Položky!BE38</f>
        <v>0</v>
      </c>
    </row>
    <row r="12" spans="1:9" s="11" customFormat="1" x14ac:dyDescent="0.2">
      <c r="A12" s="157" t="str">
        <f>Položky!B39</f>
        <v>62</v>
      </c>
      <c r="B12" s="86" t="str">
        <f>Položky!C39</f>
        <v>Upravy povrchů vnější</v>
      </c>
      <c r="C12" s="87"/>
      <c r="D12" s="88"/>
      <c r="E12" s="158">
        <f>Položky!BA41</f>
        <v>0</v>
      </c>
      <c r="F12" s="159">
        <f>Položky!BB41</f>
        <v>0</v>
      </c>
      <c r="G12" s="159">
        <f>Položky!BC41</f>
        <v>0</v>
      </c>
      <c r="H12" s="159">
        <f>Položky!BD41</f>
        <v>0</v>
      </c>
      <c r="I12" s="160">
        <f>Položky!BE41</f>
        <v>0</v>
      </c>
    </row>
    <row r="13" spans="1:9" s="11" customFormat="1" x14ac:dyDescent="0.2">
      <c r="A13" s="157" t="str">
        <f>Položky!B42</f>
        <v>63</v>
      </c>
      <c r="B13" s="86" t="str">
        <f>Položky!C42</f>
        <v>Podlahy a podlahové konstrukce</v>
      </c>
      <c r="C13" s="87"/>
      <c r="D13" s="88"/>
      <c r="E13" s="158">
        <f>Položky!BA45</f>
        <v>0</v>
      </c>
      <c r="F13" s="159">
        <f>Položky!BB45</f>
        <v>0</v>
      </c>
      <c r="G13" s="159">
        <f>Položky!BC45</f>
        <v>0</v>
      </c>
      <c r="H13" s="159">
        <f>Položky!BD45</f>
        <v>0</v>
      </c>
      <c r="I13" s="160">
        <f>Položky!BE45</f>
        <v>0</v>
      </c>
    </row>
    <row r="14" spans="1:9" s="11" customFormat="1" x14ac:dyDescent="0.2">
      <c r="A14" s="157" t="str">
        <f>Položky!B46</f>
        <v>91</v>
      </c>
      <c r="B14" s="86" t="str">
        <f>Položky!C46</f>
        <v xml:space="preserve">Doplňující práce </v>
      </c>
      <c r="C14" s="87"/>
      <c r="D14" s="88"/>
      <c r="E14" s="158">
        <f>Položky!BA48</f>
        <v>0</v>
      </c>
      <c r="F14" s="159">
        <f>Položky!BB48</f>
        <v>0</v>
      </c>
      <c r="G14" s="159">
        <f>Položky!BC48</f>
        <v>0</v>
      </c>
      <c r="H14" s="159">
        <f>Položky!BD48</f>
        <v>0</v>
      </c>
      <c r="I14" s="160">
        <f>Položky!BE48</f>
        <v>0</v>
      </c>
    </row>
    <row r="15" spans="1:9" s="11" customFormat="1" x14ac:dyDescent="0.2">
      <c r="A15" s="157" t="str">
        <f>Položky!B49</f>
        <v>93</v>
      </c>
      <c r="B15" s="86" t="str">
        <f>Položky!C49</f>
        <v>Dokončovací práce inž.staveb</v>
      </c>
      <c r="C15" s="87"/>
      <c r="D15" s="88"/>
      <c r="E15" s="158">
        <f>Položky!BA51</f>
        <v>0</v>
      </c>
      <c r="F15" s="159">
        <f>Položky!BB51</f>
        <v>0</v>
      </c>
      <c r="G15" s="159">
        <f>Položky!BC51</f>
        <v>0</v>
      </c>
      <c r="H15" s="159">
        <f>Položky!BD51</f>
        <v>0</v>
      </c>
      <c r="I15" s="160">
        <f>Položky!BE51</f>
        <v>0</v>
      </c>
    </row>
    <row r="16" spans="1:9" s="11" customFormat="1" x14ac:dyDescent="0.2">
      <c r="A16" s="157" t="str">
        <f>Položky!B52</f>
        <v>94</v>
      </c>
      <c r="B16" s="86" t="str">
        <f>Položky!C52</f>
        <v>Lešení a stavební výtahy</v>
      </c>
      <c r="C16" s="87"/>
      <c r="D16" s="88"/>
      <c r="E16" s="158">
        <f>Položky!BA54</f>
        <v>0</v>
      </c>
      <c r="F16" s="159">
        <f>Položky!BB54</f>
        <v>0</v>
      </c>
      <c r="G16" s="159">
        <f>Položky!BC54</f>
        <v>0</v>
      </c>
      <c r="H16" s="159">
        <f>Položky!BD54</f>
        <v>0</v>
      </c>
      <c r="I16" s="160">
        <f>Položky!BE54</f>
        <v>0</v>
      </c>
    </row>
    <row r="17" spans="1:9" s="11" customFormat="1" x14ac:dyDescent="0.2">
      <c r="A17" s="157" t="str">
        <f>Položky!B55</f>
        <v>95</v>
      </c>
      <c r="B17" s="86" t="str">
        <f>Položky!C55</f>
        <v>Dokončovací kce na pozem.stav.</v>
      </c>
      <c r="C17" s="87"/>
      <c r="D17" s="88"/>
      <c r="E17" s="158">
        <f>Položky!BA57</f>
        <v>0</v>
      </c>
      <c r="F17" s="159">
        <f>Položky!BB57</f>
        <v>0</v>
      </c>
      <c r="G17" s="159">
        <f>Položky!BC57</f>
        <v>0</v>
      </c>
      <c r="H17" s="159">
        <f>Položky!BD57</f>
        <v>0</v>
      </c>
      <c r="I17" s="160">
        <f>Položky!BE57</f>
        <v>0</v>
      </c>
    </row>
    <row r="18" spans="1:9" s="11" customFormat="1" x14ac:dyDescent="0.2">
      <c r="A18" s="157" t="str">
        <f>Položky!B58</f>
        <v>99</v>
      </c>
      <c r="B18" s="86" t="str">
        <f>Položky!C58</f>
        <v>Staveništní přesun hmot</v>
      </c>
      <c r="C18" s="87"/>
      <c r="D18" s="88"/>
      <c r="E18" s="158">
        <f>Položky!BA60</f>
        <v>0</v>
      </c>
      <c r="F18" s="159">
        <f>Položky!BB60</f>
        <v>0</v>
      </c>
      <c r="G18" s="159">
        <f>Položky!BC60</f>
        <v>0</v>
      </c>
      <c r="H18" s="159">
        <f>Položky!BD60</f>
        <v>0</v>
      </c>
      <c r="I18" s="160">
        <f>Položky!BE60</f>
        <v>0</v>
      </c>
    </row>
    <row r="19" spans="1:9" s="11" customFormat="1" x14ac:dyDescent="0.2">
      <c r="A19" s="157" t="str">
        <f>Položky!B61</f>
        <v>720</v>
      </c>
      <c r="B19" s="86" t="str">
        <f>Položky!C61</f>
        <v>Zdravotechnická instalace</v>
      </c>
      <c r="C19" s="87"/>
      <c r="D19" s="88"/>
      <c r="E19" s="158">
        <f>Položky!BA63</f>
        <v>0</v>
      </c>
      <c r="F19" s="159">
        <f>Položky!BB63</f>
        <v>0</v>
      </c>
      <c r="G19" s="159">
        <f>Položky!BC63</f>
        <v>0</v>
      </c>
      <c r="H19" s="159">
        <f>Položky!BD63</f>
        <v>0</v>
      </c>
      <c r="I19" s="160">
        <f>Položky!BE63</f>
        <v>0</v>
      </c>
    </row>
    <row r="20" spans="1:9" s="11" customFormat="1" x14ac:dyDescent="0.2">
      <c r="A20" s="157" t="str">
        <f>Položky!B64</f>
        <v>722</v>
      </c>
      <c r="B20" s="86" t="str">
        <f>Položky!C64</f>
        <v>vzt rozvody - větrání</v>
      </c>
      <c r="C20" s="87"/>
      <c r="D20" s="88"/>
      <c r="E20" s="158">
        <f>Položky!BA67</f>
        <v>0</v>
      </c>
      <c r="F20" s="159">
        <f>SUM(Položky!G67)</f>
        <v>0</v>
      </c>
      <c r="G20" s="159">
        <f>Položky!BC67</f>
        <v>0</v>
      </c>
      <c r="H20" s="159">
        <f>Položky!BD67</f>
        <v>0</v>
      </c>
      <c r="I20" s="160">
        <f>Položky!BE67</f>
        <v>0</v>
      </c>
    </row>
    <row r="21" spans="1:9" s="11" customFormat="1" x14ac:dyDescent="0.2">
      <c r="A21" s="157" t="str">
        <f>Položky!B68</f>
        <v>723</v>
      </c>
      <c r="B21" s="86" t="str">
        <f>Položky!C68</f>
        <v>ezs</v>
      </c>
      <c r="C21" s="87"/>
      <c r="D21" s="88"/>
      <c r="E21" s="158">
        <f>Položky!BA70</f>
        <v>0</v>
      </c>
      <c r="F21" s="159">
        <f>Položky!BB70</f>
        <v>0</v>
      </c>
      <c r="G21" s="159">
        <f>Položky!BC70</f>
        <v>0</v>
      </c>
      <c r="H21" s="159">
        <f>Položky!BD70</f>
        <v>0</v>
      </c>
      <c r="I21" s="160">
        <f>Položky!BE70</f>
        <v>0</v>
      </c>
    </row>
    <row r="22" spans="1:9" s="11" customFormat="1" x14ac:dyDescent="0.2">
      <c r="A22" s="157" t="str">
        <f>Položky!B71</f>
        <v>730</v>
      </c>
      <c r="B22" s="86" t="str">
        <f>Položky!C71</f>
        <v xml:space="preserve">klimatizace  </v>
      </c>
      <c r="C22" s="87"/>
      <c r="D22" s="88"/>
      <c r="E22" s="158">
        <f>Položky!BA73</f>
        <v>0</v>
      </c>
      <c r="F22" s="159">
        <f>Položky!BB73</f>
        <v>0</v>
      </c>
      <c r="G22" s="159">
        <f>Položky!BC73</f>
        <v>0</v>
      </c>
      <c r="H22" s="159">
        <f>Položky!BD73</f>
        <v>0</v>
      </c>
      <c r="I22" s="160">
        <f>Položky!BE73</f>
        <v>0</v>
      </c>
    </row>
    <row r="23" spans="1:9" s="11" customFormat="1" x14ac:dyDescent="0.2">
      <c r="A23" s="157" t="str">
        <f>Položky!B74</f>
        <v>763</v>
      </c>
      <c r="B23" s="86" t="str">
        <f>Položky!C74</f>
        <v xml:space="preserve">ICT výbava  </v>
      </c>
      <c r="C23" s="87"/>
      <c r="D23" s="88"/>
      <c r="E23" s="158">
        <f>Položky!BA76</f>
        <v>0</v>
      </c>
      <c r="F23" s="159">
        <f>SUM(Položky!G76)</f>
        <v>0</v>
      </c>
      <c r="G23" s="159">
        <f>Položky!BC76</f>
        <v>0</v>
      </c>
      <c r="H23" s="159">
        <f>Položky!BD76</f>
        <v>0</v>
      </c>
      <c r="I23" s="160">
        <f>Položky!BE76</f>
        <v>0</v>
      </c>
    </row>
    <row r="24" spans="1:9" s="11" customFormat="1" x14ac:dyDescent="0.2">
      <c r="A24" s="157" t="str">
        <f>Položky!B77</f>
        <v>764</v>
      </c>
      <c r="B24" s="86" t="str">
        <f>Položky!C77</f>
        <v>Konstrukce klempířské</v>
      </c>
      <c r="C24" s="87"/>
      <c r="D24" s="88"/>
      <c r="E24" s="158">
        <f>Položky!BA79</f>
        <v>0</v>
      </c>
      <c r="F24" s="159">
        <f>Položky!BB79</f>
        <v>0</v>
      </c>
      <c r="G24" s="159">
        <f>Položky!BC79</f>
        <v>0</v>
      </c>
      <c r="H24" s="159">
        <f>Položky!BD79</f>
        <v>0</v>
      </c>
      <c r="I24" s="160">
        <f>Položky!BE79</f>
        <v>0</v>
      </c>
    </row>
    <row r="25" spans="1:9" s="11" customFormat="1" x14ac:dyDescent="0.2">
      <c r="A25" s="157" t="str">
        <f>Položky!B80</f>
        <v>766</v>
      </c>
      <c r="B25" s="86" t="str">
        <f>Položky!C80</f>
        <v>Konstrukce truhlářské</v>
      </c>
      <c r="C25" s="87"/>
      <c r="D25" s="88"/>
      <c r="E25" s="158">
        <f>Položky!BA84</f>
        <v>0</v>
      </c>
      <c r="F25" s="159">
        <f>SUM(Položky!G84)</f>
        <v>0</v>
      </c>
      <c r="G25" s="159">
        <f>Položky!BC84</f>
        <v>0</v>
      </c>
      <c r="H25" s="159">
        <f>Položky!BD84</f>
        <v>0</v>
      </c>
      <c r="I25" s="160">
        <f>Položky!BE84</f>
        <v>0</v>
      </c>
    </row>
    <row r="26" spans="1:9" s="11" customFormat="1" x14ac:dyDescent="0.2">
      <c r="A26" s="157" t="str">
        <f>Položky!B85</f>
        <v>767</v>
      </c>
      <c r="B26" s="86" t="str">
        <f>Položky!C85</f>
        <v>Konstrukce zámečnické</v>
      </c>
      <c r="C26" s="87"/>
      <c r="D26" s="88"/>
      <c r="E26" s="158">
        <f>Položky!BA87</f>
        <v>0</v>
      </c>
      <c r="F26" s="159">
        <f>Položky!BB87</f>
        <v>0</v>
      </c>
      <c r="G26" s="159">
        <f>Položky!BC87</f>
        <v>0</v>
      </c>
      <c r="H26" s="159">
        <f>Položky!BD87</f>
        <v>0</v>
      </c>
      <c r="I26" s="160">
        <f>Položky!BE87</f>
        <v>0</v>
      </c>
    </row>
    <row r="27" spans="1:9" s="11" customFormat="1" x14ac:dyDescent="0.2">
      <c r="A27" s="157" t="str">
        <f>Položky!B88</f>
        <v>771</v>
      </c>
      <c r="B27" s="86" t="str">
        <f>Položky!C88</f>
        <v>Podlahy z dlaždic a obklady</v>
      </c>
      <c r="C27" s="87"/>
      <c r="D27" s="88"/>
      <c r="E27" s="158">
        <f>Položky!BA94</f>
        <v>0</v>
      </c>
      <c r="F27" s="159">
        <f>Položky!BB94</f>
        <v>0</v>
      </c>
      <c r="G27" s="159">
        <f>Položky!BC94</f>
        <v>0</v>
      </c>
      <c r="H27" s="159">
        <f>Položky!BD94</f>
        <v>0</v>
      </c>
      <c r="I27" s="160">
        <f>Položky!BE94</f>
        <v>0</v>
      </c>
    </row>
    <row r="28" spans="1:9" s="11" customFormat="1" x14ac:dyDescent="0.2">
      <c r="A28" s="157" t="str">
        <f>Položky!B95</f>
        <v>775</v>
      </c>
      <c r="B28" s="86" t="str">
        <f>Položky!C95</f>
        <v>Podlahy speciální</v>
      </c>
      <c r="C28" s="87"/>
      <c r="D28" s="88"/>
      <c r="E28" s="158">
        <f>Položky!BA99</f>
        <v>0</v>
      </c>
      <c r="F28" s="159">
        <f>SUM(Položky!G99)</f>
        <v>0</v>
      </c>
      <c r="G28" s="159">
        <f>Položky!BC99</f>
        <v>0</v>
      </c>
      <c r="H28" s="159">
        <f>Položky!BD99</f>
        <v>0</v>
      </c>
      <c r="I28" s="160">
        <f>Položky!BE99</f>
        <v>0</v>
      </c>
    </row>
    <row r="29" spans="1:9" s="11" customFormat="1" x14ac:dyDescent="0.2">
      <c r="A29" s="157" t="str">
        <f>Položky!B100</f>
        <v>777</v>
      </c>
      <c r="B29" s="86" t="str">
        <f>Položky!C100</f>
        <v>podlahy lité</v>
      </c>
      <c r="C29" s="87"/>
      <c r="D29" s="88"/>
      <c r="E29" s="158">
        <f>Položky!BA102</f>
        <v>0</v>
      </c>
      <c r="F29" s="159">
        <f>Položky!BB102</f>
        <v>0</v>
      </c>
      <c r="G29" s="159">
        <f>Položky!BC102</f>
        <v>0</v>
      </c>
      <c r="H29" s="159">
        <f>Položky!BD102</f>
        <v>0</v>
      </c>
      <c r="I29" s="160">
        <f>Položky!BE102</f>
        <v>0</v>
      </c>
    </row>
    <row r="30" spans="1:9" s="11" customFormat="1" x14ac:dyDescent="0.2">
      <c r="A30" s="157" t="str">
        <f>Položky!B103</f>
        <v>781</v>
      </c>
      <c r="B30" s="86" t="str">
        <f>Položky!C103</f>
        <v>Obklady keramické</v>
      </c>
      <c r="C30" s="87"/>
      <c r="D30" s="88"/>
      <c r="E30" s="158">
        <f>Položky!BA110</f>
        <v>0</v>
      </c>
      <c r="F30" s="159">
        <f>Položky!BB110</f>
        <v>0</v>
      </c>
      <c r="G30" s="159">
        <f>Položky!BC110</f>
        <v>0</v>
      </c>
      <c r="H30" s="159">
        <f>Položky!BD110</f>
        <v>0</v>
      </c>
      <c r="I30" s="160">
        <f>Položky!BE110</f>
        <v>0</v>
      </c>
    </row>
    <row r="31" spans="1:9" s="11" customFormat="1" x14ac:dyDescent="0.2">
      <c r="A31" s="157" t="str">
        <f>Položky!B111</f>
        <v>783</v>
      </c>
      <c r="B31" s="86" t="str">
        <f>Položky!C111</f>
        <v>Nátěry</v>
      </c>
      <c r="C31" s="87"/>
      <c r="D31" s="88"/>
      <c r="E31" s="158">
        <f>Položky!BA113</f>
        <v>0</v>
      </c>
      <c r="F31" s="159">
        <f>Položky!BB113</f>
        <v>0</v>
      </c>
      <c r="G31" s="159">
        <f>Položky!BC113</f>
        <v>0</v>
      </c>
      <c r="H31" s="159">
        <f>Položky!BD113</f>
        <v>0</v>
      </c>
      <c r="I31" s="160">
        <f>Položky!BE113</f>
        <v>0</v>
      </c>
    </row>
    <row r="32" spans="1:9" s="11" customFormat="1" x14ac:dyDescent="0.2">
      <c r="A32" s="157" t="str">
        <f>Položky!B114</f>
        <v>784</v>
      </c>
      <c r="B32" s="86" t="str">
        <f>Položky!C114</f>
        <v>Malby</v>
      </c>
      <c r="C32" s="87"/>
      <c r="D32" s="88"/>
      <c r="E32" s="158">
        <f>Položky!BA116</f>
        <v>0</v>
      </c>
      <c r="F32" s="159">
        <f>Položky!BB116</f>
        <v>0</v>
      </c>
      <c r="G32" s="159">
        <f>Položky!BC116</f>
        <v>0</v>
      </c>
      <c r="H32" s="159">
        <f>Položky!BD116</f>
        <v>0</v>
      </c>
      <c r="I32" s="160">
        <f>Položky!BE116</f>
        <v>0</v>
      </c>
    </row>
    <row r="33" spans="1:57" s="11" customFormat="1" x14ac:dyDescent="0.2">
      <c r="A33" s="157" t="str">
        <f>Položky!B117</f>
        <v>M21</v>
      </c>
      <c r="B33" s="86" t="str">
        <f>Položky!C117</f>
        <v>Elektromontáže</v>
      </c>
      <c r="C33" s="87"/>
      <c r="D33" s="88"/>
      <c r="E33" s="158">
        <f>Položky!BA119</f>
        <v>0</v>
      </c>
      <c r="F33" s="159">
        <f>Položky!BB119</f>
        <v>0</v>
      </c>
      <c r="G33" s="159">
        <f>Položky!BC119</f>
        <v>0</v>
      </c>
      <c r="H33" s="159">
        <f>Položky!BD119</f>
        <v>0</v>
      </c>
      <c r="I33" s="160">
        <f>Položky!BE119</f>
        <v>0</v>
      </c>
    </row>
    <row r="34" spans="1:57" s="11" customFormat="1" ht="13.5" thickBot="1" x14ac:dyDescent="0.25">
      <c r="A34" s="157" t="str">
        <f>Položky!B120</f>
        <v>774</v>
      </c>
      <c r="B34" s="86" t="str">
        <f>Položky!C120</f>
        <v>konstrukce ramp a plošin</v>
      </c>
      <c r="C34" s="87"/>
      <c r="D34" s="88"/>
      <c r="E34" s="158">
        <f>Položky!BA122</f>
        <v>0</v>
      </c>
      <c r="F34" s="159">
        <f>Položky!BB122</f>
        <v>0</v>
      </c>
      <c r="G34" s="159">
        <f>Položky!BC122</f>
        <v>0</v>
      </c>
      <c r="H34" s="159">
        <f>Položky!BD122</f>
        <v>0</v>
      </c>
      <c r="I34" s="160">
        <f>Položky!BE122</f>
        <v>0</v>
      </c>
    </row>
    <row r="35" spans="1:57" s="94" customFormat="1" ht="13.5" thickBot="1" x14ac:dyDescent="0.25">
      <c r="A35" s="89"/>
      <c r="B35" s="81" t="s">
        <v>50</v>
      </c>
      <c r="C35" s="81"/>
      <c r="D35" s="90"/>
      <c r="E35" s="91">
        <f>SUM(E7:E34)</f>
        <v>0</v>
      </c>
      <c r="F35" s="92">
        <f>SUM(F7:F34)</f>
        <v>0</v>
      </c>
      <c r="G35" s="92">
        <f>SUM(G7:G34)</f>
        <v>0</v>
      </c>
      <c r="H35" s="92">
        <f>SUM(H7:H34)</f>
        <v>0</v>
      </c>
      <c r="I35" s="93">
        <f>SUM(I7:I34)</f>
        <v>0</v>
      </c>
    </row>
    <row r="36" spans="1:57" x14ac:dyDescent="0.2">
      <c r="A36" s="87"/>
      <c r="B36" s="87"/>
      <c r="C36" s="87"/>
      <c r="D36" s="87"/>
      <c r="E36" s="87"/>
      <c r="F36" s="87"/>
      <c r="G36" s="87"/>
      <c r="H36" s="87"/>
      <c r="I36" s="87"/>
    </row>
    <row r="37" spans="1:57" ht="19.5" customHeight="1" x14ac:dyDescent="0.25">
      <c r="A37" s="95" t="s">
        <v>51</v>
      </c>
      <c r="B37" s="95"/>
      <c r="C37" s="95"/>
      <c r="D37" s="95"/>
      <c r="E37" s="95"/>
      <c r="F37" s="95"/>
      <c r="G37" s="96"/>
      <c r="H37" s="95"/>
      <c r="I37" s="95"/>
      <c r="BA37" s="30"/>
      <c r="BB37" s="30"/>
      <c r="BC37" s="30"/>
      <c r="BD37" s="30"/>
      <c r="BE37" s="30"/>
    </row>
    <row r="38" spans="1:57" ht="13.5" thickBot="1" x14ac:dyDescent="0.25">
      <c r="A38" s="97"/>
      <c r="B38" s="97"/>
      <c r="C38" s="97"/>
      <c r="D38" s="97"/>
      <c r="E38" s="97"/>
      <c r="F38" s="97"/>
      <c r="G38" s="97"/>
      <c r="H38" s="97"/>
      <c r="I38" s="97"/>
    </row>
    <row r="39" spans="1:57" x14ac:dyDescent="0.2">
      <c r="A39" s="98" t="s">
        <v>52</v>
      </c>
      <c r="B39" s="99"/>
      <c r="C39" s="99"/>
      <c r="D39" s="100"/>
      <c r="E39" s="101" t="s">
        <v>53</v>
      </c>
      <c r="F39" s="102" t="s">
        <v>54</v>
      </c>
      <c r="G39" s="103" t="s">
        <v>55</v>
      </c>
      <c r="H39" s="104"/>
      <c r="I39" s="105" t="s">
        <v>53</v>
      </c>
    </row>
    <row r="40" spans="1:57" x14ac:dyDescent="0.2">
      <c r="A40" s="106"/>
      <c r="B40" s="107"/>
      <c r="C40" s="107"/>
      <c r="D40" s="108"/>
      <c r="E40" s="109"/>
      <c r="F40" s="110"/>
      <c r="G40" s="111">
        <f>CHOOSE(BA40+1,HSV+PSV,HSV+PSV+Mont,HSV+PSV+Dodavka+Mont,HSV,PSV,Mont,Dodavka,Mont+Dodavka,0)</f>
        <v>0</v>
      </c>
      <c r="H40" s="112"/>
      <c r="I40" s="113">
        <f>E40+F40*G40/100</f>
        <v>0</v>
      </c>
      <c r="BA40">
        <v>8</v>
      </c>
    </row>
    <row r="41" spans="1:57" ht="13.5" thickBot="1" x14ac:dyDescent="0.25">
      <c r="A41" s="114"/>
      <c r="B41" s="115" t="s">
        <v>56</v>
      </c>
      <c r="C41" s="116"/>
      <c r="D41" s="117"/>
      <c r="E41" s="118"/>
      <c r="F41" s="119"/>
      <c r="G41" s="119"/>
      <c r="H41" s="190">
        <f>SUM(H40:H40)</f>
        <v>0</v>
      </c>
      <c r="I41" s="191"/>
    </row>
    <row r="42" spans="1:57" x14ac:dyDescent="0.2">
      <c r="A42" s="97"/>
      <c r="B42" s="97"/>
      <c r="C42" s="97"/>
      <c r="D42" s="97"/>
      <c r="E42" s="97"/>
      <c r="F42" s="97"/>
      <c r="G42" s="97"/>
      <c r="H42" s="97"/>
      <c r="I42" s="97"/>
    </row>
    <row r="43" spans="1:57" x14ac:dyDescent="0.2">
      <c r="B43" s="94"/>
      <c r="F43" s="120"/>
      <c r="G43" s="121"/>
      <c r="H43" s="121"/>
      <c r="I43" s="122"/>
    </row>
    <row r="44" spans="1:57" x14ac:dyDescent="0.2">
      <c r="F44" s="120"/>
      <c r="G44" s="121"/>
      <c r="H44" s="121"/>
      <c r="I44" s="122"/>
    </row>
    <row r="45" spans="1:57" x14ac:dyDescent="0.2">
      <c r="F45" s="120"/>
      <c r="G45" s="121"/>
      <c r="H45" s="121"/>
      <c r="I45" s="122"/>
    </row>
    <row r="46" spans="1:57" x14ac:dyDescent="0.2">
      <c r="F46" s="120"/>
      <c r="G46" s="121"/>
      <c r="H46" s="121"/>
      <c r="I46" s="122"/>
    </row>
    <row r="47" spans="1:57" x14ac:dyDescent="0.2">
      <c r="F47" s="120"/>
      <c r="G47" s="121"/>
      <c r="H47" s="121"/>
      <c r="I47" s="122"/>
    </row>
    <row r="48" spans="1:57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  <row r="78" spans="6:9" x14ac:dyDescent="0.2">
      <c r="F78" s="120"/>
      <c r="G78" s="121"/>
      <c r="H78" s="121"/>
      <c r="I78" s="122"/>
    </row>
    <row r="79" spans="6:9" x14ac:dyDescent="0.2">
      <c r="F79" s="120"/>
      <c r="G79" s="121"/>
      <c r="H79" s="121"/>
      <c r="I79" s="122"/>
    </row>
    <row r="80" spans="6:9" x14ac:dyDescent="0.2">
      <c r="F80" s="120"/>
      <c r="G80" s="121"/>
      <c r="H80" s="121"/>
      <c r="I80" s="122"/>
    </row>
    <row r="81" spans="6:9" x14ac:dyDescent="0.2">
      <c r="F81" s="120"/>
      <c r="G81" s="121"/>
      <c r="H81" s="121"/>
      <c r="I81" s="122"/>
    </row>
    <row r="82" spans="6:9" x14ac:dyDescent="0.2">
      <c r="F82" s="120"/>
      <c r="G82" s="121"/>
      <c r="H82" s="121"/>
      <c r="I82" s="122"/>
    </row>
    <row r="83" spans="6:9" x14ac:dyDescent="0.2">
      <c r="F83" s="120"/>
      <c r="G83" s="121"/>
      <c r="H83" s="121"/>
      <c r="I83" s="122"/>
    </row>
    <row r="84" spans="6:9" x14ac:dyDescent="0.2">
      <c r="F84" s="120"/>
      <c r="G84" s="121"/>
      <c r="H84" s="121"/>
      <c r="I84" s="122"/>
    </row>
    <row r="85" spans="6:9" x14ac:dyDescent="0.2">
      <c r="F85" s="120"/>
      <c r="G85" s="121"/>
      <c r="H85" s="121"/>
      <c r="I85" s="122"/>
    </row>
    <row r="86" spans="6:9" x14ac:dyDescent="0.2">
      <c r="F86" s="120"/>
      <c r="G86" s="121"/>
      <c r="H86" s="121"/>
      <c r="I86" s="122"/>
    </row>
    <row r="87" spans="6:9" x14ac:dyDescent="0.2">
      <c r="F87" s="120"/>
      <c r="G87" s="121"/>
      <c r="H87" s="121"/>
      <c r="I87" s="122"/>
    </row>
    <row r="88" spans="6:9" x14ac:dyDescent="0.2">
      <c r="F88" s="120"/>
      <c r="G88" s="121"/>
      <c r="H88" s="121"/>
      <c r="I88" s="122"/>
    </row>
    <row r="89" spans="6:9" x14ac:dyDescent="0.2">
      <c r="F89" s="120"/>
      <c r="G89" s="121"/>
      <c r="H89" s="121"/>
      <c r="I89" s="122"/>
    </row>
    <row r="90" spans="6:9" x14ac:dyDescent="0.2">
      <c r="F90" s="120"/>
      <c r="G90" s="121"/>
      <c r="H90" s="121"/>
      <c r="I90" s="122"/>
    </row>
    <row r="91" spans="6:9" x14ac:dyDescent="0.2">
      <c r="F91" s="120"/>
      <c r="G91" s="121"/>
      <c r="H91" s="121"/>
      <c r="I91" s="122"/>
    </row>
    <row r="92" spans="6:9" x14ac:dyDescent="0.2">
      <c r="F92" s="120"/>
      <c r="G92" s="121"/>
      <c r="H92" s="121"/>
      <c r="I92" s="122"/>
    </row>
  </sheetData>
  <mergeCells count="4">
    <mergeCell ref="A1:B1"/>
    <mergeCell ref="A2:B2"/>
    <mergeCell ref="G2:I2"/>
    <mergeCell ref="H41:I4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5"/>
  <sheetViews>
    <sheetView showGridLines="0" showZeros="0" tabSelected="1" zoomScaleNormal="100" zoomScaleSheetLayoutView="90" workbookViewId="0">
      <selection activeCell="C105" sqref="C105"/>
    </sheetView>
  </sheetViews>
  <sheetFormatPr defaultRowHeight="12.75" x14ac:dyDescent="0.2"/>
  <cols>
    <col min="1" max="1" width="6.42578125" style="123" customWidth="1"/>
    <col min="2" max="2" width="14.7109375" style="123" customWidth="1"/>
    <col min="3" max="3" width="45.85546875" style="123" customWidth="1"/>
    <col min="4" max="4" width="5.5703125" style="123" customWidth="1"/>
    <col min="5" max="5" width="8.5703125" style="15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2" t="s">
        <v>57</v>
      </c>
      <c r="B1" s="192"/>
      <c r="C1" s="192"/>
      <c r="D1" s="192"/>
      <c r="E1" s="192"/>
      <c r="F1" s="192"/>
      <c r="G1" s="192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3" t="s">
        <v>5</v>
      </c>
      <c r="B3" s="194"/>
      <c r="C3" s="128" t="s">
        <v>228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5" t="s">
        <v>1</v>
      </c>
      <c r="B4" s="196"/>
      <c r="C4" s="133" t="str">
        <f>CONCATENATE(cisloobjektu," ",nazevobjektu)</f>
        <v xml:space="preserve"> </v>
      </c>
      <c r="D4" s="134"/>
      <c r="E4" s="197"/>
      <c r="F4" s="197"/>
      <c r="G4" s="198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61" t="s">
        <v>66</v>
      </c>
      <c r="C7" s="162" t="s">
        <v>175</v>
      </c>
      <c r="D7" s="163"/>
      <c r="E7" s="164"/>
      <c r="F7" s="164"/>
      <c r="G7" s="165"/>
      <c r="H7" s="144"/>
      <c r="I7" s="144"/>
      <c r="O7" s="145">
        <v>1</v>
      </c>
    </row>
    <row r="8" spans="1:104" x14ac:dyDescent="0.2">
      <c r="A8" s="146">
        <v>1</v>
      </c>
      <c r="B8" s="166"/>
      <c r="C8" s="167" t="s">
        <v>176</v>
      </c>
      <c r="D8" s="168" t="s">
        <v>70</v>
      </c>
      <c r="E8" s="169">
        <v>8</v>
      </c>
      <c r="F8" s="169"/>
      <c r="G8" s="170">
        <f t="shared" ref="G8:G23" si="0">E8*F8</f>
        <v>0</v>
      </c>
      <c r="O8" s="145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23" si="1">IF(AZ8=1,G8,0)</f>
        <v>0</v>
      </c>
      <c r="BB8" s="123">
        <f t="shared" ref="BB8:BB23" si="2">IF(AZ8=2,G8,0)</f>
        <v>0</v>
      </c>
      <c r="BC8" s="123">
        <f t="shared" ref="BC8:BC23" si="3">IF(AZ8=3,G8,0)</f>
        <v>0</v>
      </c>
      <c r="BD8" s="123">
        <f t="shared" ref="BD8:BD23" si="4">IF(AZ8=4,G8,0)</f>
        <v>0</v>
      </c>
      <c r="BE8" s="123">
        <f t="shared" ref="BE8:BE23" si="5">IF(AZ8=5,G8,0)</f>
        <v>0</v>
      </c>
      <c r="CZ8" s="123">
        <v>0</v>
      </c>
    </row>
    <row r="9" spans="1:104" x14ac:dyDescent="0.2">
      <c r="A9" s="146">
        <v>2</v>
      </c>
      <c r="B9" s="166"/>
      <c r="C9" s="167" t="s">
        <v>192</v>
      </c>
      <c r="D9" s="168" t="s">
        <v>70</v>
      </c>
      <c r="E9" s="169">
        <v>27</v>
      </c>
      <c r="F9" s="169"/>
      <c r="G9" s="170">
        <f t="shared" si="0"/>
        <v>0</v>
      </c>
      <c r="O9" s="145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x14ac:dyDescent="0.2">
      <c r="A10" s="146">
        <v>3</v>
      </c>
      <c r="B10" s="166"/>
      <c r="C10" s="167" t="s">
        <v>193</v>
      </c>
      <c r="D10" s="168" t="s">
        <v>67</v>
      </c>
      <c r="E10" s="169">
        <v>3</v>
      </c>
      <c r="F10" s="169"/>
      <c r="G10" s="170">
        <f t="shared" si="0"/>
        <v>0</v>
      </c>
      <c r="O10" s="145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 x14ac:dyDescent="0.2">
      <c r="A11" s="146">
        <v>4</v>
      </c>
      <c r="B11" s="166"/>
      <c r="C11" s="167" t="s">
        <v>194</v>
      </c>
      <c r="D11" s="168" t="s">
        <v>70</v>
      </c>
      <c r="E11" s="169">
        <v>16</v>
      </c>
      <c r="F11" s="169"/>
      <c r="G11" s="170">
        <f t="shared" si="0"/>
        <v>0</v>
      </c>
      <c r="O11" s="145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x14ac:dyDescent="0.2">
      <c r="A12" s="146">
        <v>5</v>
      </c>
      <c r="B12" s="166"/>
      <c r="C12" s="167" t="s">
        <v>177</v>
      </c>
      <c r="D12" s="168" t="s">
        <v>70</v>
      </c>
      <c r="E12" s="169">
        <v>27</v>
      </c>
      <c r="F12" s="169"/>
      <c r="G12" s="170">
        <f t="shared" si="0"/>
        <v>0</v>
      </c>
      <c r="O12" s="145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x14ac:dyDescent="0.2">
      <c r="A13" s="146">
        <v>6</v>
      </c>
      <c r="B13" s="166"/>
      <c r="C13" s="167" t="s">
        <v>195</v>
      </c>
      <c r="D13" s="168" t="s">
        <v>70</v>
      </c>
      <c r="E13" s="169">
        <v>103</v>
      </c>
      <c r="F13" s="169"/>
      <c r="G13" s="170">
        <f t="shared" ref="G13:G21" si="6">E13*F13</f>
        <v>0</v>
      </c>
      <c r="O13" s="145"/>
    </row>
    <row r="14" spans="1:104" x14ac:dyDescent="0.2">
      <c r="A14" s="146">
        <v>9</v>
      </c>
      <c r="B14" s="166"/>
      <c r="C14" s="167" t="s">
        <v>196</v>
      </c>
      <c r="D14" s="168" t="s">
        <v>72</v>
      </c>
      <c r="E14" s="169">
        <v>6</v>
      </c>
      <c r="F14" s="169"/>
      <c r="G14" s="170">
        <f t="shared" si="6"/>
        <v>0</v>
      </c>
      <c r="O14" s="145"/>
    </row>
    <row r="15" spans="1:104" x14ac:dyDescent="0.2">
      <c r="A15" s="146">
        <v>10</v>
      </c>
      <c r="B15" s="166"/>
      <c r="C15" s="167" t="s">
        <v>197</v>
      </c>
      <c r="D15" s="168" t="s">
        <v>72</v>
      </c>
      <c r="E15" s="169">
        <v>6.5</v>
      </c>
      <c r="F15" s="169"/>
      <c r="G15" s="170">
        <f t="shared" si="6"/>
        <v>0</v>
      </c>
      <c r="O15" s="145"/>
    </row>
    <row r="16" spans="1:104" x14ac:dyDescent="0.2">
      <c r="A16" s="146">
        <v>11</v>
      </c>
      <c r="B16" s="166"/>
      <c r="C16" s="167" t="s">
        <v>198</v>
      </c>
      <c r="D16" s="168" t="s">
        <v>72</v>
      </c>
      <c r="E16" s="169">
        <v>18</v>
      </c>
      <c r="F16" s="169"/>
      <c r="G16" s="170">
        <f t="shared" si="6"/>
        <v>0</v>
      </c>
      <c r="O16" s="145"/>
    </row>
    <row r="17" spans="1:104" x14ac:dyDescent="0.2">
      <c r="A17" s="146">
        <v>12</v>
      </c>
      <c r="B17" s="166"/>
      <c r="C17" s="167" t="s">
        <v>199</v>
      </c>
      <c r="D17" s="168" t="s">
        <v>72</v>
      </c>
      <c r="E17" s="169">
        <v>18</v>
      </c>
      <c r="F17" s="169"/>
      <c r="G17" s="170">
        <f t="shared" si="6"/>
        <v>0</v>
      </c>
      <c r="O17" s="145"/>
    </row>
    <row r="18" spans="1:104" x14ac:dyDescent="0.2">
      <c r="A18" s="146">
        <v>13</v>
      </c>
      <c r="B18" s="166"/>
      <c r="C18" s="167" t="s">
        <v>203</v>
      </c>
      <c r="D18" s="168" t="s">
        <v>72</v>
      </c>
      <c r="E18" s="169">
        <v>18</v>
      </c>
      <c r="F18" s="169"/>
      <c r="G18" s="170">
        <f t="shared" si="6"/>
        <v>0</v>
      </c>
      <c r="O18" s="145"/>
    </row>
    <row r="19" spans="1:104" x14ac:dyDescent="0.2">
      <c r="A19" s="146">
        <v>14</v>
      </c>
      <c r="B19" s="166"/>
      <c r="C19" s="167" t="s">
        <v>200</v>
      </c>
      <c r="D19" s="168" t="s">
        <v>202</v>
      </c>
      <c r="E19" s="169">
        <v>1</v>
      </c>
      <c r="F19" s="169"/>
      <c r="G19" s="170">
        <f t="shared" si="6"/>
        <v>0</v>
      </c>
      <c r="O19" s="145"/>
    </row>
    <row r="20" spans="1:104" x14ac:dyDescent="0.2">
      <c r="A20" s="146">
        <v>15</v>
      </c>
      <c r="B20" s="166"/>
      <c r="C20" s="167" t="s">
        <v>201</v>
      </c>
      <c r="D20" s="168" t="s">
        <v>202</v>
      </c>
      <c r="E20" s="169">
        <v>365</v>
      </c>
      <c r="F20" s="169"/>
      <c r="G20" s="170">
        <f t="shared" si="6"/>
        <v>0</v>
      </c>
      <c r="O20" s="145"/>
    </row>
    <row r="21" spans="1:104" x14ac:dyDescent="0.2">
      <c r="A21" s="146" t="s">
        <v>206</v>
      </c>
      <c r="B21" s="166"/>
      <c r="C21" s="167" t="s">
        <v>204</v>
      </c>
      <c r="D21" s="168" t="s">
        <v>116</v>
      </c>
      <c r="E21" s="169">
        <v>1</v>
      </c>
      <c r="F21" s="169"/>
      <c r="G21" s="170">
        <f t="shared" si="6"/>
        <v>0</v>
      </c>
      <c r="O21" s="145"/>
    </row>
    <row r="22" spans="1:104" x14ac:dyDescent="0.2">
      <c r="A22" s="146" t="s">
        <v>207</v>
      </c>
      <c r="B22" s="166"/>
      <c r="C22" s="167" t="s">
        <v>208</v>
      </c>
      <c r="D22" s="168" t="s">
        <v>67</v>
      </c>
      <c r="E22" s="169">
        <v>4</v>
      </c>
      <c r="F22" s="169"/>
      <c r="G22" s="170">
        <f t="shared" ref="G22" si="7">E22*F22</f>
        <v>0</v>
      </c>
      <c r="O22" s="145"/>
    </row>
    <row r="23" spans="1:104" x14ac:dyDescent="0.2">
      <c r="A23" s="146">
        <v>16</v>
      </c>
      <c r="B23" s="166"/>
      <c r="C23" s="167" t="s">
        <v>205</v>
      </c>
      <c r="D23" s="168" t="s">
        <v>131</v>
      </c>
      <c r="E23" s="169">
        <v>184</v>
      </c>
      <c r="F23" s="169"/>
      <c r="G23" s="170">
        <f t="shared" si="0"/>
        <v>0</v>
      </c>
      <c r="O23" s="145">
        <v>2</v>
      </c>
      <c r="AA23" s="123">
        <v>12</v>
      </c>
      <c r="AB23" s="123">
        <v>0</v>
      </c>
      <c r="AC23" s="123">
        <v>6</v>
      </c>
      <c r="AZ23" s="123">
        <v>1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0</v>
      </c>
    </row>
    <row r="24" spans="1:104" x14ac:dyDescent="0.2">
      <c r="A24" s="147"/>
      <c r="B24" s="171" t="s">
        <v>68</v>
      </c>
      <c r="C24" s="172" t="str">
        <f>CONCATENATE(B7," ",C7)</f>
        <v>1 bourací práce</v>
      </c>
      <c r="D24" s="173"/>
      <c r="E24" s="174"/>
      <c r="F24" s="174"/>
      <c r="G24" s="175">
        <f>SUM(G8:G23)</f>
        <v>0</v>
      </c>
      <c r="O24" s="145">
        <v>4</v>
      </c>
      <c r="BA24" s="148">
        <f>SUM(BA7:BA23)</f>
        <v>0</v>
      </c>
      <c r="BB24" s="148">
        <f>SUM(BB7:BB23)</f>
        <v>0</v>
      </c>
      <c r="BC24" s="148">
        <f>SUM(BC7:BC23)</f>
        <v>0</v>
      </c>
      <c r="BD24" s="148">
        <f>SUM(BD7:BD23)</f>
        <v>0</v>
      </c>
      <c r="BE24" s="148">
        <f>SUM(BE7:BE23)</f>
        <v>0</v>
      </c>
    </row>
    <row r="25" spans="1:104" x14ac:dyDescent="0.2">
      <c r="A25" s="176" t="s">
        <v>65</v>
      </c>
      <c r="B25" s="161" t="s">
        <v>74</v>
      </c>
      <c r="C25" s="162" t="s">
        <v>75</v>
      </c>
      <c r="D25" s="163"/>
      <c r="E25" s="164"/>
      <c r="F25" s="164"/>
      <c r="G25" s="165"/>
      <c r="H25" s="144"/>
      <c r="I25" s="144"/>
      <c r="O25" s="145">
        <v>1</v>
      </c>
    </row>
    <row r="26" spans="1:104" ht="22.5" x14ac:dyDescent="0.2">
      <c r="A26" s="163">
        <v>34</v>
      </c>
      <c r="B26" s="166" t="s">
        <v>76</v>
      </c>
      <c r="C26" s="167" t="s">
        <v>234</v>
      </c>
      <c r="D26" s="168" t="s">
        <v>70</v>
      </c>
      <c r="E26" s="169">
        <v>8.1</v>
      </c>
      <c r="F26" s="169"/>
      <c r="G26" s="170">
        <f t="shared" ref="G26" si="8">E26*F26</f>
        <v>0</v>
      </c>
      <c r="O26" s="145">
        <v>2</v>
      </c>
      <c r="AA26" s="123">
        <v>12</v>
      </c>
      <c r="AB26" s="123">
        <v>0</v>
      </c>
      <c r="AC26" s="123">
        <v>34</v>
      </c>
      <c r="AZ26" s="123">
        <v>1</v>
      </c>
      <c r="BA26" s="123">
        <f t="shared" ref="BA26" si="9">IF(AZ26=1,G26,0)</f>
        <v>0</v>
      </c>
      <c r="BB26" s="123">
        <f t="shared" ref="BB26" si="10">IF(AZ26=2,G26,0)</f>
        <v>0</v>
      </c>
      <c r="BC26" s="123">
        <f t="shared" ref="BC26" si="11">IF(AZ26=3,G26,0)</f>
        <v>0</v>
      </c>
      <c r="BD26" s="123">
        <f t="shared" ref="BD26" si="12">IF(AZ26=4,G26,0)</f>
        <v>0</v>
      </c>
      <c r="BE26" s="123">
        <f t="shared" ref="BE26" si="13">IF(AZ26=5,G26,0)</f>
        <v>0</v>
      </c>
      <c r="CZ26" s="123">
        <v>0.10539999999999999</v>
      </c>
    </row>
    <row r="27" spans="1:104" x14ac:dyDescent="0.2">
      <c r="A27" s="173"/>
      <c r="B27" s="171" t="s">
        <v>68</v>
      </c>
      <c r="C27" s="172" t="str">
        <f>CONCATENATE(B25," ",C25)</f>
        <v>3 Svislé a kompletní konstrukce</v>
      </c>
      <c r="D27" s="173"/>
      <c r="E27" s="174"/>
      <c r="F27" s="174"/>
      <c r="G27" s="175">
        <f>SUM(G26:G26)</f>
        <v>0</v>
      </c>
      <c r="O27" s="145">
        <v>4</v>
      </c>
      <c r="BA27" s="148">
        <f>SUM(BA25:BA26)</f>
        <v>0</v>
      </c>
      <c r="BB27" s="148">
        <f>SUM(BB25:BB26)</f>
        <v>0</v>
      </c>
      <c r="BC27" s="148">
        <f>SUM(BC25:BC26)</f>
        <v>0</v>
      </c>
      <c r="BD27" s="148">
        <f>SUM(BD25:BD26)</f>
        <v>0</v>
      </c>
      <c r="BE27" s="148">
        <f>SUM(BE25:BE26)</f>
        <v>0</v>
      </c>
    </row>
    <row r="28" spans="1:104" x14ac:dyDescent="0.2">
      <c r="A28" s="176" t="s">
        <v>65</v>
      </c>
      <c r="B28" s="161" t="s">
        <v>77</v>
      </c>
      <c r="C28" s="162" t="s">
        <v>78</v>
      </c>
      <c r="D28" s="163"/>
      <c r="E28" s="164"/>
      <c r="F28" s="164"/>
      <c r="G28" s="165"/>
      <c r="H28" s="144"/>
      <c r="I28" s="144"/>
      <c r="O28" s="145">
        <v>1</v>
      </c>
    </row>
    <row r="29" spans="1:104" x14ac:dyDescent="0.2">
      <c r="A29" s="163">
        <v>45</v>
      </c>
      <c r="B29" s="166" t="s">
        <v>79</v>
      </c>
      <c r="C29" s="167" t="s">
        <v>80</v>
      </c>
      <c r="D29" s="168" t="s">
        <v>70</v>
      </c>
      <c r="E29" s="169">
        <v>45</v>
      </c>
      <c r="F29" s="169"/>
      <c r="G29" s="170">
        <f t="shared" ref="G29:G30" si="14">E29*F29</f>
        <v>0</v>
      </c>
      <c r="O29" s="145">
        <v>2</v>
      </c>
      <c r="AA29" s="123">
        <v>12</v>
      </c>
      <c r="AB29" s="123">
        <v>0</v>
      </c>
      <c r="AC29" s="123">
        <v>45</v>
      </c>
      <c r="AZ29" s="123">
        <v>1</v>
      </c>
      <c r="BA29" s="123">
        <f t="shared" ref="BA29:BA30" si="15">IF(AZ29=1,G29,0)</f>
        <v>0</v>
      </c>
      <c r="BB29" s="123">
        <f t="shared" ref="BB29:BB30" si="16">IF(AZ29=2,G29,0)</f>
        <v>0</v>
      </c>
      <c r="BC29" s="123">
        <f t="shared" ref="BC29:BC30" si="17">IF(AZ29=3,G29,0)</f>
        <v>0</v>
      </c>
      <c r="BD29" s="123">
        <f t="shared" ref="BD29:BD30" si="18">IF(AZ29=4,G29,0)</f>
        <v>0</v>
      </c>
      <c r="BE29" s="123">
        <f t="shared" ref="BE29:BE30" si="19">IF(AZ29=5,G29,0)</f>
        <v>0</v>
      </c>
      <c r="CZ29" s="123">
        <v>2.3859999999999999E-2</v>
      </c>
    </row>
    <row r="30" spans="1:104" x14ac:dyDescent="0.2">
      <c r="A30" s="163">
        <v>48</v>
      </c>
      <c r="B30" s="166" t="s">
        <v>81</v>
      </c>
      <c r="C30" s="167" t="s">
        <v>209</v>
      </c>
      <c r="D30" s="168" t="s">
        <v>70</v>
      </c>
      <c r="E30" s="169">
        <v>44</v>
      </c>
      <c r="F30" s="169"/>
      <c r="G30" s="170">
        <f t="shared" si="14"/>
        <v>0</v>
      </c>
      <c r="O30" s="145">
        <v>2</v>
      </c>
      <c r="AA30" s="123">
        <v>12</v>
      </c>
      <c r="AB30" s="123">
        <v>0</v>
      </c>
      <c r="AC30" s="123">
        <v>48</v>
      </c>
      <c r="AZ30" s="123">
        <v>1</v>
      </c>
      <c r="BA30" s="123">
        <f t="shared" si="15"/>
        <v>0</v>
      </c>
      <c r="BB30" s="123">
        <f t="shared" si="16"/>
        <v>0</v>
      </c>
      <c r="BC30" s="123">
        <f t="shared" si="17"/>
        <v>0</v>
      </c>
      <c r="BD30" s="123">
        <f t="shared" si="18"/>
        <v>0</v>
      </c>
      <c r="BE30" s="123">
        <f t="shared" si="19"/>
        <v>0</v>
      </c>
      <c r="CZ30" s="123">
        <v>0</v>
      </c>
    </row>
    <row r="31" spans="1:104" x14ac:dyDescent="0.2">
      <c r="A31" s="173"/>
      <c r="B31" s="171" t="s">
        <v>68</v>
      </c>
      <c r="C31" s="172" t="str">
        <f>CONCATENATE(B28," ",C28)</f>
        <v>4 Vodorovné konstrukce</v>
      </c>
      <c r="D31" s="173"/>
      <c r="E31" s="174"/>
      <c r="F31" s="174"/>
      <c r="G31" s="175">
        <f>SUM(G28:G30)</f>
        <v>0</v>
      </c>
      <c r="O31" s="145">
        <v>4</v>
      </c>
      <c r="BA31" s="148">
        <f>SUM(BA28:BA30)</f>
        <v>0</v>
      </c>
      <c r="BB31" s="148">
        <f>SUM(BB28:BB30)</f>
        <v>0</v>
      </c>
      <c r="BC31" s="148">
        <f>SUM(BC28:BC30)</f>
        <v>0</v>
      </c>
      <c r="BD31" s="148">
        <f>SUM(BD28:BD30)</f>
        <v>0</v>
      </c>
      <c r="BE31" s="148">
        <f>SUM(BE28:BE30)</f>
        <v>0</v>
      </c>
    </row>
    <row r="32" spans="1:104" x14ac:dyDescent="0.2">
      <c r="A32" s="176" t="s">
        <v>65</v>
      </c>
      <c r="B32" s="161" t="s">
        <v>82</v>
      </c>
      <c r="C32" s="162" t="s">
        <v>83</v>
      </c>
      <c r="D32" s="163"/>
      <c r="E32" s="164"/>
      <c r="F32" s="164"/>
      <c r="G32" s="165"/>
      <c r="H32" s="144"/>
      <c r="I32" s="144"/>
      <c r="O32" s="145">
        <v>1</v>
      </c>
    </row>
    <row r="33" spans="1:104" x14ac:dyDescent="0.2">
      <c r="A33" s="163">
        <v>61</v>
      </c>
      <c r="B33" s="166" t="s">
        <v>84</v>
      </c>
      <c r="C33" s="167" t="s">
        <v>233</v>
      </c>
      <c r="D33" s="168" t="s">
        <v>70</v>
      </c>
      <c r="E33" s="169">
        <v>24</v>
      </c>
      <c r="F33" s="169"/>
      <c r="G33" s="170">
        <f t="shared" ref="G33" si="20">E33*F33</f>
        <v>0</v>
      </c>
      <c r="O33" s="145">
        <v>2</v>
      </c>
      <c r="AA33" s="123">
        <v>12</v>
      </c>
      <c r="AB33" s="123">
        <v>0</v>
      </c>
      <c r="AC33" s="123">
        <v>61</v>
      </c>
      <c r="AZ33" s="123">
        <v>1</v>
      </c>
      <c r="BA33" s="123">
        <f t="shared" ref="BA33" si="21">IF(AZ33=1,G33,0)</f>
        <v>0</v>
      </c>
      <c r="BB33" s="123">
        <f t="shared" ref="BB33" si="22">IF(AZ33=2,G33,0)</f>
        <v>0</v>
      </c>
      <c r="BC33" s="123">
        <f t="shared" ref="BC33" si="23">IF(AZ33=3,G33,0)</f>
        <v>0</v>
      </c>
      <c r="BD33" s="123">
        <f t="shared" ref="BD33" si="24">IF(AZ33=4,G33,0)</f>
        <v>0</v>
      </c>
      <c r="BE33" s="123">
        <f t="shared" ref="BE33" si="25">IF(AZ33=5,G33,0)</f>
        <v>0</v>
      </c>
      <c r="CZ33" s="123">
        <v>0.40481</v>
      </c>
    </row>
    <row r="34" spans="1:104" x14ac:dyDescent="0.2">
      <c r="A34" s="173"/>
      <c r="B34" s="171" t="s">
        <v>68</v>
      </c>
      <c r="C34" s="172" t="str">
        <f>CONCATENATE(B32," ",C32)</f>
        <v>5 Komunikace</v>
      </c>
      <c r="D34" s="173"/>
      <c r="E34" s="174"/>
      <c r="F34" s="174"/>
      <c r="G34" s="175">
        <f>SUM(G32:G33)</f>
        <v>0</v>
      </c>
      <c r="O34" s="145">
        <v>4</v>
      </c>
      <c r="BA34" s="148">
        <f>SUM(BA32:BA33)</f>
        <v>0</v>
      </c>
      <c r="BB34" s="148">
        <f>SUM(BB32:BB33)</f>
        <v>0</v>
      </c>
      <c r="BC34" s="148">
        <f>SUM(BC32:BC33)</f>
        <v>0</v>
      </c>
      <c r="BD34" s="148">
        <f>SUM(BD32:BD33)</f>
        <v>0</v>
      </c>
      <c r="BE34" s="148">
        <f>SUM(BE32:BE33)</f>
        <v>0</v>
      </c>
    </row>
    <row r="35" spans="1:104" x14ac:dyDescent="0.2">
      <c r="A35" s="176" t="s">
        <v>65</v>
      </c>
      <c r="B35" s="161" t="s">
        <v>85</v>
      </c>
      <c r="C35" s="162" t="s">
        <v>86</v>
      </c>
      <c r="D35" s="163"/>
      <c r="E35" s="164"/>
      <c r="F35" s="164"/>
      <c r="G35" s="165"/>
      <c r="H35" s="144"/>
      <c r="I35" s="144"/>
      <c r="O35" s="145">
        <v>1</v>
      </c>
    </row>
    <row r="36" spans="1:104" x14ac:dyDescent="0.2">
      <c r="A36" s="163">
        <v>72</v>
      </c>
      <c r="B36" s="166" t="s">
        <v>87</v>
      </c>
      <c r="C36" s="167" t="s">
        <v>210</v>
      </c>
      <c r="D36" s="168" t="s">
        <v>70</v>
      </c>
      <c r="E36" s="169">
        <v>26</v>
      </c>
      <c r="F36" s="169"/>
      <c r="G36" s="170">
        <f t="shared" ref="G36:G37" si="26">E36*F36</f>
        <v>0</v>
      </c>
      <c r="O36" s="145">
        <v>2</v>
      </c>
      <c r="AA36" s="123">
        <v>12</v>
      </c>
      <c r="AB36" s="123">
        <v>0</v>
      </c>
      <c r="AC36" s="123">
        <v>72</v>
      </c>
      <c r="AZ36" s="123">
        <v>1</v>
      </c>
      <c r="BA36" s="123">
        <f t="shared" ref="BA36:BA37" si="27">IF(AZ36=1,G36,0)</f>
        <v>0</v>
      </c>
      <c r="BB36" s="123">
        <f t="shared" ref="BB36:BB37" si="28">IF(AZ36=2,G36,0)</f>
        <v>0</v>
      </c>
      <c r="BC36" s="123">
        <f t="shared" ref="BC36:BC37" si="29">IF(AZ36=3,G36,0)</f>
        <v>0</v>
      </c>
      <c r="BD36" s="123">
        <f t="shared" ref="BD36:BD37" si="30">IF(AZ36=4,G36,0)</f>
        <v>0</v>
      </c>
      <c r="BE36" s="123">
        <f t="shared" ref="BE36:BE37" si="31">IF(AZ36=5,G36,0)</f>
        <v>0</v>
      </c>
      <c r="CZ36" s="123">
        <v>0</v>
      </c>
    </row>
    <row r="37" spans="1:104" ht="22.5" x14ac:dyDescent="0.2">
      <c r="A37" s="163">
        <v>73</v>
      </c>
      <c r="B37" s="166" t="s">
        <v>88</v>
      </c>
      <c r="C37" s="167" t="s">
        <v>211</v>
      </c>
      <c r="D37" s="168" t="s">
        <v>67</v>
      </c>
      <c r="E37" s="169">
        <v>8</v>
      </c>
      <c r="F37" s="169"/>
      <c r="G37" s="170">
        <f t="shared" si="26"/>
        <v>0</v>
      </c>
      <c r="O37" s="145">
        <v>2</v>
      </c>
      <c r="AA37" s="123">
        <v>12</v>
      </c>
      <c r="AB37" s="123">
        <v>0</v>
      </c>
      <c r="AC37" s="123">
        <v>73</v>
      </c>
      <c r="AZ37" s="123">
        <v>1</v>
      </c>
      <c r="BA37" s="123">
        <f t="shared" si="27"/>
        <v>0</v>
      </c>
      <c r="BB37" s="123">
        <f t="shared" si="28"/>
        <v>0</v>
      </c>
      <c r="BC37" s="123">
        <f t="shared" si="29"/>
        <v>0</v>
      </c>
      <c r="BD37" s="123">
        <f t="shared" si="30"/>
        <v>0</v>
      </c>
      <c r="BE37" s="123">
        <f t="shared" si="31"/>
        <v>0</v>
      </c>
      <c r="CZ37" s="123">
        <v>0</v>
      </c>
    </row>
    <row r="38" spans="1:104" x14ac:dyDescent="0.2">
      <c r="A38" s="173"/>
      <c r="B38" s="171" t="s">
        <v>68</v>
      </c>
      <c r="C38" s="172" t="str">
        <f>CONCATENATE(B35," ",C35)</f>
        <v>61 Upravy povrchů vnitřní</v>
      </c>
      <c r="D38" s="173"/>
      <c r="E38" s="174"/>
      <c r="F38" s="174"/>
      <c r="G38" s="175">
        <f>SUM(G35:G37)</f>
        <v>0</v>
      </c>
      <c r="O38" s="145">
        <v>4</v>
      </c>
      <c r="BA38" s="148">
        <f>SUM(BA35:BA37)</f>
        <v>0</v>
      </c>
      <c r="BB38" s="148">
        <f>SUM(BB35:BB37)</f>
        <v>0</v>
      </c>
      <c r="BC38" s="148">
        <f>SUM(BC35:BC37)</f>
        <v>0</v>
      </c>
      <c r="BD38" s="148">
        <f>SUM(BD35:BD37)</f>
        <v>0</v>
      </c>
      <c r="BE38" s="148">
        <f>SUM(BE35:BE37)</f>
        <v>0</v>
      </c>
    </row>
    <row r="39" spans="1:104" x14ac:dyDescent="0.2">
      <c r="A39" s="176" t="s">
        <v>65</v>
      </c>
      <c r="B39" s="161" t="s">
        <v>89</v>
      </c>
      <c r="C39" s="162" t="s">
        <v>90</v>
      </c>
      <c r="D39" s="163"/>
      <c r="E39" s="164"/>
      <c r="F39" s="164"/>
      <c r="G39" s="165"/>
      <c r="H39" s="144"/>
      <c r="I39" s="144"/>
      <c r="O39" s="145">
        <v>1</v>
      </c>
    </row>
    <row r="40" spans="1:104" x14ac:dyDescent="0.2">
      <c r="A40" s="163">
        <v>84</v>
      </c>
      <c r="B40" s="166" t="s">
        <v>91</v>
      </c>
      <c r="C40" s="167" t="s">
        <v>212</v>
      </c>
      <c r="D40" s="168" t="s">
        <v>70</v>
      </c>
      <c r="E40" s="169">
        <v>6</v>
      </c>
      <c r="F40" s="169"/>
      <c r="G40" s="170">
        <f>E40*F40</f>
        <v>0</v>
      </c>
      <c r="O40" s="145">
        <v>2</v>
      </c>
      <c r="AA40" s="123">
        <v>12</v>
      </c>
      <c r="AB40" s="123">
        <v>0</v>
      </c>
      <c r="AC40" s="123">
        <v>84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1E-4</v>
      </c>
    </row>
    <row r="41" spans="1:104" x14ac:dyDescent="0.2">
      <c r="A41" s="173"/>
      <c r="B41" s="171" t="s">
        <v>68</v>
      </c>
      <c r="C41" s="172" t="str">
        <f>CONCATENATE(B39," ",C39)</f>
        <v>62 Upravy povrchů vnější</v>
      </c>
      <c r="D41" s="173"/>
      <c r="E41" s="174"/>
      <c r="F41" s="174"/>
      <c r="G41" s="175">
        <f>SUM(G39:G40)</f>
        <v>0</v>
      </c>
      <c r="O41" s="145">
        <v>4</v>
      </c>
      <c r="BA41" s="148">
        <f>SUM(BA39:BA40)</f>
        <v>0</v>
      </c>
      <c r="BB41" s="148">
        <f>SUM(BB39:BB40)</f>
        <v>0</v>
      </c>
      <c r="BC41" s="148">
        <f>SUM(BC39:BC40)</f>
        <v>0</v>
      </c>
      <c r="BD41" s="148">
        <f>SUM(BD39:BD40)</f>
        <v>0</v>
      </c>
      <c r="BE41" s="148">
        <f>SUM(BE39:BE40)</f>
        <v>0</v>
      </c>
    </row>
    <row r="42" spans="1:104" x14ac:dyDescent="0.2">
      <c r="A42" s="176" t="s">
        <v>65</v>
      </c>
      <c r="B42" s="161" t="s">
        <v>92</v>
      </c>
      <c r="C42" s="162" t="s">
        <v>93</v>
      </c>
      <c r="D42" s="163"/>
      <c r="E42" s="164"/>
      <c r="F42" s="164"/>
      <c r="G42" s="165"/>
      <c r="H42" s="144"/>
      <c r="I42" s="144"/>
      <c r="O42" s="145">
        <v>1</v>
      </c>
    </row>
    <row r="43" spans="1:104" x14ac:dyDescent="0.2">
      <c r="A43" s="163">
        <v>86</v>
      </c>
      <c r="B43" s="166" t="s">
        <v>94</v>
      </c>
      <c r="C43" s="167" t="s">
        <v>213</v>
      </c>
      <c r="D43" s="168" t="s">
        <v>69</v>
      </c>
      <c r="E43" s="169">
        <v>5</v>
      </c>
      <c r="F43" s="169"/>
      <c r="G43" s="170">
        <f t="shared" ref="G43:G44" si="32">E43*F43</f>
        <v>0</v>
      </c>
      <c r="O43" s="145">
        <v>2</v>
      </c>
      <c r="AA43" s="123">
        <v>12</v>
      </c>
      <c r="AB43" s="123">
        <v>0</v>
      </c>
      <c r="AC43" s="123">
        <v>86</v>
      </c>
      <c r="AZ43" s="123">
        <v>1</v>
      </c>
      <c r="BA43" s="123">
        <f t="shared" ref="BA43:BA44" si="33">IF(AZ43=1,G43,0)</f>
        <v>0</v>
      </c>
      <c r="BB43" s="123">
        <f t="shared" ref="BB43:BB44" si="34">IF(AZ43=2,G43,0)</f>
        <v>0</v>
      </c>
      <c r="BC43" s="123">
        <f t="shared" ref="BC43:BC44" si="35">IF(AZ43=3,G43,0)</f>
        <v>0</v>
      </c>
      <c r="BD43" s="123">
        <f t="shared" ref="BD43:BD44" si="36">IF(AZ43=4,G43,0)</f>
        <v>0</v>
      </c>
      <c r="BE43" s="123">
        <f t="shared" ref="BE43:BE44" si="37">IF(AZ43=5,G43,0)</f>
        <v>0</v>
      </c>
      <c r="CZ43" s="123">
        <v>2.40855</v>
      </c>
    </row>
    <row r="44" spans="1:104" x14ac:dyDescent="0.2">
      <c r="A44" s="163">
        <v>88</v>
      </c>
      <c r="B44" s="166" t="s">
        <v>95</v>
      </c>
      <c r="C44" s="167" t="s">
        <v>214</v>
      </c>
      <c r="D44" s="168" t="s">
        <v>69</v>
      </c>
      <c r="E44" s="169">
        <v>5</v>
      </c>
      <c r="F44" s="169"/>
      <c r="G44" s="170">
        <f t="shared" si="32"/>
        <v>0</v>
      </c>
      <c r="O44" s="145">
        <v>2</v>
      </c>
      <c r="AA44" s="123">
        <v>12</v>
      </c>
      <c r="AB44" s="123">
        <v>0</v>
      </c>
      <c r="AC44" s="123">
        <v>88</v>
      </c>
      <c r="AZ44" s="123">
        <v>1</v>
      </c>
      <c r="BA44" s="123">
        <f t="shared" si="33"/>
        <v>0</v>
      </c>
      <c r="BB44" s="123">
        <f t="shared" si="34"/>
        <v>0</v>
      </c>
      <c r="BC44" s="123">
        <f t="shared" si="35"/>
        <v>0</v>
      </c>
      <c r="BD44" s="123">
        <f t="shared" si="36"/>
        <v>0</v>
      </c>
      <c r="BE44" s="123">
        <f t="shared" si="37"/>
        <v>0</v>
      </c>
      <c r="CZ44" s="123">
        <v>0</v>
      </c>
    </row>
    <row r="45" spans="1:104" x14ac:dyDescent="0.2">
      <c r="A45" s="173"/>
      <c r="B45" s="171" t="s">
        <v>68</v>
      </c>
      <c r="C45" s="172" t="str">
        <f>CONCATENATE(B42," ",C42)</f>
        <v>63 Podlahy a podlahové konstrukce</v>
      </c>
      <c r="D45" s="173"/>
      <c r="E45" s="174"/>
      <c r="F45" s="174"/>
      <c r="G45" s="175">
        <f>SUM(G42:G44)</f>
        <v>0</v>
      </c>
      <c r="O45" s="145">
        <v>4</v>
      </c>
      <c r="BA45" s="148">
        <f>SUM(BA42:BA44)</f>
        <v>0</v>
      </c>
      <c r="BB45" s="148">
        <f>SUM(BB42:BB44)</f>
        <v>0</v>
      </c>
      <c r="BC45" s="148">
        <f>SUM(BC42:BC44)</f>
        <v>0</v>
      </c>
      <c r="BD45" s="148">
        <f>SUM(BD42:BD44)</f>
        <v>0</v>
      </c>
      <c r="BE45" s="148">
        <f>SUM(BE42:BE44)</f>
        <v>0</v>
      </c>
    </row>
    <row r="46" spans="1:104" x14ac:dyDescent="0.2">
      <c r="A46" s="176" t="s">
        <v>65</v>
      </c>
      <c r="B46" s="161" t="s">
        <v>96</v>
      </c>
      <c r="C46" s="162" t="s">
        <v>179</v>
      </c>
      <c r="D46" s="163"/>
      <c r="E46" s="164"/>
      <c r="F46" s="164"/>
      <c r="G46" s="165"/>
      <c r="H46" s="144"/>
      <c r="I46" s="144"/>
      <c r="O46" s="145">
        <v>1</v>
      </c>
    </row>
    <row r="47" spans="1:104" x14ac:dyDescent="0.2">
      <c r="A47" s="163">
        <v>96</v>
      </c>
      <c r="B47" s="166" t="s">
        <v>97</v>
      </c>
      <c r="C47" s="167" t="s">
        <v>227</v>
      </c>
      <c r="D47" s="168" t="s">
        <v>116</v>
      </c>
      <c r="E47" s="169">
        <v>2</v>
      </c>
      <c r="F47" s="169"/>
      <c r="G47" s="170">
        <f>E47*F47</f>
        <v>0</v>
      </c>
      <c r="O47" s="145">
        <v>2</v>
      </c>
      <c r="AA47" s="123">
        <v>12</v>
      </c>
      <c r="AB47" s="123">
        <v>0</v>
      </c>
      <c r="AC47" s="123">
        <v>96</v>
      </c>
      <c r="AZ47" s="123">
        <v>1</v>
      </c>
      <c r="BA47" s="123">
        <f>IF(AZ47=1,G47,0)</f>
        <v>0</v>
      </c>
      <c r="BB47" s="123">
        <f>IF(AZ47=2,G47,0)</f>
        <v>0</v>
      </c>
      <c r="BC47" s="123">
        <f>IF(AZ47=3,G47,0)</f>
        <v>0</v>
      </c>
      <c r="BD47" s="123">
        <f>IF(AZ47=4,G47,0)</f>
        <v>0</v>
      </c>
      <c r="BE47" s="123">
        <f>IF(AZ47=5,G47,0)</f>
        <v>0</v>
      </c>
      <c r="CZ47" s="123">
        <v>0</v>
      </c>
    </row>
    <row r="48" spans="1:104" x14ac:dyDescent="0.2">
      <c r="A48" s="173"/>
      <c r="B48" s="171" t="s">
        <v>68</v>
      </c>
      <c r="C48" s="172" t="str">
        <f>CONCATENATE(B46," ",C46)</f>
        <v xml:space="preserve">91 Doplňující práce </v>
      </c>
      <c r="D48" s="173"/>
      <c r="E48" s="174"/>
      <c r="F48" s="174"/>
      <c r="G48" s="175">
        <f>SUM(G46:G47)</f>
        <v>0</v>
      </c>
      <c r="O48" s="145">
        <v>4</v>
      </c>
      <c r="BA48" s="148">
        <f>SUM(BA46:BA47)</f>
        <v>0</v>
      </c>
      <c r="BB48" s="148">
        <f>SUM(BB46:BB47)</f>
        <v>0</v>
      </c>
      <c r="BC48" s="148">
        <f>SUM(BC46:BC47)</f>
        <v>0</v>
      </c>
      <c r="BD48" s="148">
        <f>SUM(BD46:BD47)</f>
        <v>0</v>
      </c>
      <c r="BE48" s="148">
        <f>SUM(BE46:BE47)</f>
        <v>0</v>
      </c>
    </row>
    <row r="49" spans="1:104" x14ac:dyDescent="0.2">
      <c r="A49" s="176" t="s">
        <v>65</v>
      </c>
      <c r="B49" s="161" t="s">
        <v>98</v>
      </c>
      <c r="C49" s="162" t="s">
        <v>99</v>
      </c>
      <c r="D49" s="163"/>
      <c r="E49" s="164"/>
      <c r="F49" s="164"/>
      <c r="G49" s="165"/>
      <c r="H49" s="144"/>
      <c r="I49" s="144"/>
      <c r="O49" s="145">
        <v>1</v>
      </c>
    </row>
    <row r="50" spans="1:104" x14ac:dyDescent="0.2">
      <c r="A50" s="163">
        <v>97</v>
      </c>
      <c r="B50" s="166" t="s">
        <v>100</v>
      </c>
      <c r="C50" s="167" t="s">
        <v>232</v>
      </c>
      <c r="D50" s="168" t="s">
        <v>72</v>
      </c>
      <c r="E50" s="169">
        <v>1.2</v>
      </c>
      <c r="F50" s="169"/>
      <c r="G50" s="170">
        <f>E50*F50</f>
        <v>0</v>
      </c>
      <c r="O50" s="145">
        <v>2</v>
      </c>
      <c r="AA50" s="123">
        <v>12</v>
      </c>
      <c r="AB50" s="123">
        <v>0</v>
      </c>
      <c r="AC50" s="123">
        <v>97</v>
      </c>
      <c r="AZ50" s="123">
        <v>1</v>
      </c>
      <c r="BA50" s="123">
        <f>IF(AZ50=1,G50,0)</f>
        <v>0</v>
      </c>
      <c r="BB50" s="123">
        <f>IF(AZ50=2,G50,0)</f>
        <v>0</v>
      </c>
      <c r="BC50" s="123">
        <f>IF(AZ50=3,G50,0)</f>
        <v>0</v>
      </c>
      <c r="BD50" s="123">
        <f>IF(AZ50=4,G50,0)</f>
        <v>0</v>
      </c>
      <c r="BE50" s="123">
        <f>IF(AZ50=5,G50,0)</f>
        <v>0</v>
      </c>
      <c r="CZ50" s="123">
        <v>2.5200000000000001E-3</v>
      </c>
    </row>
    <row r="51" spans="1:104" x14ac:dyDescent="0.2">
      <c r="A51" s="173"/>
      <c r="B51" s="171" t="s">
        <v>68</v>
      </c>
      <c r="C51" s="172" t="str">
        <f>CONCATENATE(B49," ",C49)</f>
        <v>93 Dokončovací práce inž.staveb</v>
      </c>
      <c r="D51" s="173"/>
      <c r="E51" s="174"/>
      <c r="F51" s="174"/>
      <c r="G51" s="175">
        <f>SUM(G49:G50)</f>
        <v>0</v>
      </c>
      <c r="O51" s="145">
        <v>4</v>
      </c>
      <c r="BA51" s="148">
        <f>SUM(BA49:BA50)</f>
        <v>0</v>
      </c>
      <c r="BB51" s="148">
        <f>SUM(BB49:BB50)</f>
        <v>0</v>
      </c>
      <c r="BC51" s="148">
        <f>SUM(BC49:BC50)</f>
        <v>0</v>
      </c>
      <c r="BD51" s="148">
        <f>SUM(BD49:BD50)</f>
        <v>0</v>
      </c>
      <c r="BE51" s="148">
        <f>SUM(BE49:BE50)</f>
        <v>0</v>
      </c>
    </row>
    <row r="52" spans="1:104" x14ac:dyDescent="0.2">
      <c r="A52" s="176" t="s">
        <v>65</v>
      </c>
      <c r="B52" s="161" t="s">
        <v>101</v>
      </c>
      <c r="C52" s="162" t="s">
        <v>102</v>
      </c>
      <c r="D52" s="163"/>
      <c r="E52" s="164"/>
      <c r="F52" s="164"/>
      <c r="G52" s="165"/>
      <c r="H52" s="144"/>
      <c r="I52" s="144"/>
      <c r="O52" s="145">
        <v>1</v>
      </c>
    </row>
    <row r="53" spans="1:104" x14ac:dyDescent="0.2">
      <c r="A53" s="163">
        <v>101</v>
      </c>
      <c r="B53" s="166" t="s">
        <v>103</v>
      </c>
      <c r="C53" s="167" t="s">
        <v>104</v>
      </c>
      <c r="D53" s="168" t="s">
        <v>70</v>
      </c>
      <c r="E53" s="169">
        <v>193.29</v>
      </c>
      <c r="F53" s="169"/>
      <c r="G53" s="170">
        <f>E53*F53</f>
        <v>0</v>
      </c>
      <c r="O53" s="145">
        <v>2</v>
      </c>
      <c r="AA53" s="123">
        <v>12</v>
      </c>
      <c r="AB53" s="123">
        <v>0</v>
      </c>
      <c r="AC53" s="123">
        <v>101</v>
      </c>
      <c r="AZ53" s="123">
        <v>1</v>
      </c>
      <c r="BA53" s="123">
        <f>IF(AZ53=1,G53,0)</f>
        <v>0</v>
      </c>
      <c r="BB53" s="123">
        <f>IF(AZ53=2,G53,0)</f>
        <v>0</v>
      </c>
      <c r="BC53" s="123">
        <f>IF(AZ53=3,G53,0)</f>
        <v>0</v>
      </c>
      <c r="BD53" s="123">
        <f>IF(AZ53=4,G53,0)</f>
        <v>0</v>
      </c>
      <c r="BE53" s="123">
        <f>IF(AZ53=5,G53,0)</f>
        <v>0</v>
      </c>
      <c r="CZ53" s="123">
        <v>3.4590000000000003E-2</v>
      </c>
    </row>
    <row r="54" spans="1:104" x14ac:dyDescent="0.2">
      <c r="A54" s="173"/>
      <c r="B54" s="171" t="s">
        <v>68</v>
      </c>
      <c r="C54" s="172" t="str">
        <f>CONCATENATE(B52," ",C52)</f>
        <v>94 Lešení a stavební výtahy</v>
      </c>
      <c r="D54" s="173"/>
      <c r="E54" s="174"/>
      <c r="F54" s="174"/>
      <c r="G54" s="175">
        <f>SUM(G52:G53)</f>
        <v>0</v>
      </c>
      <c r="O54" s="145">
        <v>4</v>
      </c>
      <c r="BA54" s="148">
        <f>SUM(BA52:BA53)</f>
        <v>0</v>
      </c>
      <c r="BB54" s="148">
        <f>SUM(BB52:BB53)</f>
        <v>0</v>
      </c>
      <c r="BC54" s="148">
        <f>SUM(BC52:BC53)</f>
        <v>0</v>
      </c>
      <c r="BD54" s="148">
        <f>SUM(BD52:BD53)</f>
        <v>0</v>
      </c>
      <c r="BE54" s="148">
        <f>SUM(BE52:BE53)</f>
        <v>0</v>
      </c>
    </row>
    <row r="55" spans="1:104" x14ac:dyDescent="0.2">
      <c r="A55" s="176" t="s">
        <v>65</v>
      </c>
      <c r="B55" s="161" t="s">
        <v>105</v>
      </c>
      <c r="C55" s="162" t="s">
        <v>106</v>
      </c>
      <c r="D55" s="163"/>
      <c r="E55" s="164"/>
      <c r="F55" s="164"/>
      <c r="G55" s="165"/>
      <c r="H55" s="144"/>
      <c r="I55" s="144"/>
      <c r="O55" s="145">
        <v>1</v>
      </c>
    </row>
    <row r="56" spans="1:104" x14ac:dyDescent="0.2">
      <c r="A56" s="163">
        <v>103</v>
      </c>
      <c r="B56" s="166" t="s">
        <v>107</v>
      </c>
      <c r="C56" s="167" t="s">
        <v>108</v>
      </c>
      <c r="D56" s="168" t="s">
        <v>70</v>
      </c>
      <c r="E56" s="169">
        <v>103</v>
      </c>
      <c r="F56" s="169"/>
      <c r="G56" s="170">
        <f>E56*F56</f>
        <v>0</v>
      </c>
      <c r="O56" s="145">
        <v>2</v>
      </c>
      <c r="AA56" s="123">
        <v>12</v>
      </c>
      <c r="AB56" s="123">
        <v>0</v>
      </c>
      <c r="AC56" s="123">
        <v>103</v>
      </c>
      <c r="AZ56" s="123">
        <v>1</v>
      </c>
      <c r="BA56" s="123">
        <f>IF(AZ56=1,G56,0)</f>
        <v>0</v>
      </c>
      <c r="BB56" s="123">
        <f>IF(AZ56=2,G56,0)</f>
        <v>0</v>
      </c>
      <c r="BC56" s="123">
        <f>IF(AZ56=3,G56,0)</f>
        <v>0</v>
      </c>
      <c r="BD56" s="123">
        <f>IF(AZ56=4,G56,0)</f>
        <v>0</v>
      </c>
      <c r="BE56" s="123">
        <f>IF(AZ56=5,G56,0)</f>
        <v>0</v>
      </c>
      <c r="CZ56" s="123">
        <v>4.0000000000000003E-5</v>
      </c>
    </row>
    <row r="57" spans="1:104" x14ac:dyDescent="0.2">
      <c r="A57" s="173"/>
      <c r="B57" s="171" t="s">
        <v>68</v>
      </c>
      <c r="C57" s="172" t="str">
        <f>CONCATENATE(B55," ",C55)</f>
        <v>95 Dokončovací kce na pozem.stav.</v>
      </c>
      <c r="D57" s="173"/>
      <c r="E57" s="174"/>
      <c r="F57" s="174"/>
      <c r="G57" s="175">
        <f>SUM(G55:G56)</f>
        <v>0</v>
      </c>
      <c r="O57" s="145">
        <v>4</v>
      </c>
      <c r="BA57" s="148">
        <f>SUM(BA55:BA56)</f>
        <v>0</v>
      </c>
      <c r="BB57" s="148">
        <f>SUM(BB55:BB56)</f>
        <v>0</v>
      </c>
      <c r="BC57" s="148">
        <f>SUM(BC55:BC56)</f>
        <v>0</v>
      </c>
      <c r="BD57" s="148">
        <f>SUM(BD55:BD56)</f>
        <v>0</v>
      </c>
      <c r="BE57" s="148">
        <f>SUM(BE55:BE56)</f>
        <v>0</v>
      </c>
    </row>
    <row r="58" spans="1:104" x14ac:dyDescent="0.2">
      <c r="A58" s="176" t="s">
        <v>65</v>
      </c>
      <c r="B58" s="161" t="s">
        <v>109</v>
      </c>
      <c r="C58" s="162" t="s">
        <v>110</v>
      </c>
      <c r="D58" s="163"/>
      <c r="E58" s="164"/>
      <c r="F58" s="164"/>
      <c r="G58" s="165"/>
      <c r="H58" s="144"/>
      <c r="I58" s="144"/>
      <c r="O58" s="145">
        <v>1</v>
      </c>
    </row>
    <row r="59" spans="1:104" x14ac:dyDescent="0.2">
      <c r="A59" s="163">
        <v>104</v>
      </c>
      <c r="B59" s="166" t="s">
        <v>111</v>
      </c>
      <c r="C59" s="167" t="s">
        <v>112</v>
      </c>
      <c r="D59" s="168" t="s">
        <v>72</v>
      </c>
      <c r="E59" s="169">
        <v>22</v>
      </c>
      <c r="F59" s="169"/>
      <c r="G59" s="170">
        <f>E59*F59</f>
        <v>0</v>
      </c>
      <c r="O59" s="145">
        <v>2</v>
      </c>
      <c r="AA59" s="123">
        <v>12</v>
      </c>
      <c r="AB59" s="123">
        <v>0</v>
      </c>
      <c r="AC59" s="123">
        <v>104</v>
      </c>
      <c r="AZ59" s="123">
        <v>1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0</v>
      </c>
    </row>
    <row r="60" spans="1:104" x14ac:dyDescent="0.2">
      <c r="A60" s="173"/>
      <c r="B60" s="171" t="s">
        <v>68</v>
      </c>
      <c r="C60" s="172" t="str">
        <f>CONCATENATE(B58," ",C58)</f>
        <v>99 Staveništní přesun hmot</v>
      </c>
      <c r="D60" s="173"/>
      <c r="E60" s="174"/>
      <c r="F60" s="174"/>
      <c r="G60" s="175">
        <f>SUM(G58:G59)</f>
        <v>0</v>
      </c>
      <c r="O60" s="145">
        <v>4</v>
      </c>
      <c r="BA60" s="148">
        <f>SUM(BA58:BA59)</f>
        <v>0</v>
      </c>
      <c r="BB60" s="148">
        <f>SUM(BB58:BB59)</f>
        <v>0</v>
      </c>
      <c r="BC60" s="148">
        <f>SUM(BC58:BC59)</f>
        <v>0</v>
      </c>
      <c r="BD60" s="148">
        <f>SUM(BD58:BD59)</f>
        <v>0</v>
      </c>
      <c r="BE60" s="148">
        <f>SUM(BE58:BE59)</f>
        <v>0</v>
      </c>
    </row>
    <row r="61" spans="1:104" x14ac:dyDescent="0.2">
      <c r="A61" s="176" t="s">
        <v>65</v>
      </c>
      <c r="B61" s="161" t="s">
        <v>113</v>
      </c>
      <c r="C61" s="162" t="s">
        <v>114</v>
      </c>
      <c r="D61" s="163"/>
      <c r="E61" s="164"/>
      <c r="F61" s="164"/>
      <c r="G61" s="165"/>
      <c r="H61" s="144"/>
      <c r="I61" s="144"/>
      <c r="O61" s="145">
        <v>1</v>
      </c>
    </row>
    <row r="62" spans="1:104" x14ac:dyDescent="0.2">
      <c r="A62" s="163">
        <v>146</v>
      </c>
      <c r="B62" s="166" t="s">
        <v>115</v>
      </c>
      <c r="C62" s="167" t="s">
        <v>215</v>
      </c>
      <c r="D62" s="168" t="s">
        <v>116</v>
      </c>
      <c r="E62" s="169">
        <v>1</v>
      </c>
      <c r="F62" s="169"/>
      <c r="G62" s="170">
        <f>E62*F62</f>
        <v>0</v>
      </c>
      <c r="O62" s="145">
        <v>2</v>
      </c>
      <c r="AA62" s="123">
        <v>12</v>
      </c>
      <c r="AB62" s="123">
        <v>0</v>
      </c>
      <c r="AC62" s="123">
        <v>146</v>
      </c>
      <c r="AZ62" s="123">
        <v>2</v>
      </c>
      <c r="BA62" s="123">
        <f>IF(AZ62=1,G62,0)</f>
        <v>0</v>
      </c>
      <c r="BB62" s="123">
        <f>IF(AZ62=2,G62,0)</f>
        <v>0</v>
      </c>
      <c r="BC62" s="123">
        <f>IF(AZ62=3,G62,0)</f>
        <v>0</v>
      </c>
      <c r="BD62" s="123">
        <f>IF(AZ62=4,G62,0)</f>
        <v>0</v>
      </c>
      <c r="BE62" s="123">
        <f>IF(AZ62=5,G62,0)</f>
        <v>0</v>
      </c>
      <c r="CZ62" s="123">
        <v>0</v>
      </c>
    </row>
    <row r="63" spans="1:104" x14ac:dyDescent="0.2">
      <c r="A63" s="173"/>
      <c r="B63" s="171" t="s">
        <v>68</v>
      </c>
      <c r="C63" s="172" t="str">
        <f>CONCATENATE(B61," ",C61)</f>
        <v>720 Zdravotechnická instalace</v>
      </c>
      <c r="D63" s="173"/>
      <c r="E63" s="174"/>
      <c r="F63" s="174"/>
      <c r="G63" s="175">
        <f>SUM(G61:G62)</f>
        <v>0</v>
      </c>
      <c r="O63" s="145">
        <v>4</v>
      </c>
      <c r="BA63" s="148">
        <f>SUM(BA61:BA62)</f>
        <v>0</v>
      </c>
      <c r="BB63" s="148">
        <f>SUM(BB61:BB62)</f>
        <v>0</v>
      </c>
      <c r="BC63" s="148">
        <f>SUM(BC61:BC62)</f>
        <v>0</v>
      </c>
      <c r="BD63" s="148">
        <f>SUM(BD61:BD62)</f>
        <v>0</v>
      </c>
      <c r="BE63" s="148">
        <f>SUM(BE61:BE62)</f>
        <v>0</v>
      </c>
    </row>
    <row r="64" spans="1:104" x14ac:dyDescent="0.2">
      <c r="A64" s="176" t="s">
        <v>65</v>
      </c>
      <c r="B64" s="161" t="s">
        <v>117</v>
      </c>
      <c r="C64" s="162" t="s">
        <v>216</v>
      </c>
      <c r="D64" s="163"/>
      <c r="E64" s="164"/>
      <c r="F64" s="164"/>
      <c r="G64" s="165"/>
      <c r="H64" s="144"/>
      <c r="I64" s="144"/>
      <c r="O64" s="145">
        <v>1</v>
      </c>
    </row>
    <row r="65" spans="1:104" x14ac:dyDescent="0.2">
      <c r="A65" s="163">
        <v>147</v>
      </c>
      <c r="B65" s="166" t="s">
        <v>77</v>
      </c>
      <c r="C65" s="167" t="s">
        <v>217</v>
      </c>
      <c r="D65" s="168" t="s">
        <v>131</v>
      </c>
      <c r="E65" s="169">
        <v>64</v>
      </c>
      <c r="F65" s="169"/>
      <c r="G65" s="170">
        <f>E65*F65</f>
        <v>0</v>
      </c>
      <c r="O65" s="145">
        <v>2</v>
      </c>
      <c r="AA65" s="123">
        <v>12</v>
      </c>
      <c r="AB65" s="123">
        <v>0</v>
      </c>
      <c r="AC65" s="123">
        <v>147</v>
      </c>
      <c r="AZ65" s="123">
        <v>2</v>
      </c>
      <c r="BA65" s="123">
        <f>IF(AZ65=1,G65,0)</f>
        <v>0</v>
      </c>
      <c r="BB65" s="123">
        <f>IF(AZ65=2,G65,0)</f>
        <v>0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0</v>
      </c>
    </row>
    <row r="66" spans="1:104" x14ac:dyDescent="0.2">
      <c r="A66" s="163" t="s">
        <v>225</v>
      </c>
      <c r="B66" s="166"/>
      <c r="C66" s="167" t="s">
        <v>226</v>
      </c>
      <c r="D66" s="168" t="s">
        <v>67</v>
      </c>
      <c r="E66" s="169">
        <v>2</v>
      </c>
      <c r="F66" s="169"/>
      <c r="G66" s="170">
        <f>E66*F66</f>
        <v>0</v>
      </c>
      <c r="O66" s="145"/>
    </row>
    <row r="67" spans="1:104" x14ac:dyDescent="0.2">
      <c r="A67" s="173"/>
      <c r="B67" s="171" t="s">
        <v>68</v>
      </c>
      <c r="C67" s="172" t="str">
        <f>CONCATENATE(B64," ",C64)</f>
        <v>722 vzt rozvody - větrání</v>
      </c>
      <c r="D67" s="173"/>
      <c r="E67" s="174"/>
      <c r="F67" s="174"/>
      <c r="G67" s="175">
        <f>SUM(G65:G66)</f>
        <v>0</v>
      </c>
      <c r="O67" s="145">
        <v>4</v>
      </c>
      <c r="BA67" s="148">
        <f>SUM(BA64:BA65)</f>
        <v>0</v>
      </c>
      <c r="BB67" s="148">
        <f>SUM(BB64:BB65)</f>
        <v>0</v>
      </c>
      <c r="BC67" s="148">
        <f>SUM(BC64:BC65)</f>
        <v>0</v>
      </c>
      <c r="BD67" s="148">
        <f>SUM(BD64:BD65)</f>
        <v>0</v>
      </c>
      <c r="BE67" s="148">
        <f>SUM(BE64:BE65)</f>
        <v>0</v>
      </c>
    </row>
    <row r="68" spans="1:104" x14ac:dyDescent="0.2">
      <c r="A68" s="176" t="s">
        <v>65</v>
      </c>
      <c r="B68" s="161" t="s">
        <v>118</v>
      </c>
      <c r="C68" s="162" t="s">
        <v>220</v>
      </c>
      <c r="D68" s="163"/>
      <c r="E68" s="164"/>
      <c r="F68" s="164"/>
      <c r="G68" s="165"/>
      <c r="H68" s="144"/>
      <c r="I68" s="144"/>
      <c r="O68" s="145">
        <v>1</v>
      </c>
    </row>
    <row r="69" spans="1:104" x14ac:dyDescent="0.2">
      <c r="A69" s="163">
        <v>148</v>
      </c>
      <c r="B69" s="166" t="s">
        <v>82</v>
      </c>
      <c r="C69" s="167" t="s">
        <v>221</v>
      </c>
      <c r="D69" s="168" t="s">
        <v>116</v>
      </c>
      <c r="E69" s="169">
        <v>1</v>
      </c>
      <c r="F69" s="169"/>
      <c r="G69" s="170">
        <f>E69*F69</f>
        <v>0</v>
      </c>
      <c r="O69" s="145">
        <v>2</v>
      </c>
      <c r="AA69" s="123">
        <v>12</v>
      </c>
      <c r="AB69" s="123">
        <v>0</v>
      </c>
      <c r="AC69" s="123">
        <v>148</v>
      </c>
      <c r="AZ69" s="123">
        <v>2</v>
      </c>
      <c r="BA69" s="123">
        <f>IF(AZ69=1,G69,0)</f>
        <v>0</v>
      </c>
      <c r="BB69" s="123">
        <f>IF(AZ69=2,G69,0)</f>
        <v>0</v>
      </c>
      <c r="BC69" s="123">
        <f>IF(AZ69=3,G69,0)</f>
        <v>0</v>
      </c>
      <c r="BD69" s="123">
        <f>IF(AZ69=4,G69,0)</f>
        <v>0</v>
      </c>
      <c r="BE69" s="123">
        <f>IF(AZ69=5,G69,0)</f>
        <v>0</v>
      </c>
      <c r="CZ69" s="123">
        <v>0</v>
      </c>
    </row>
    <row r="70" spans="1:104" x14ac:dyDescent="0.2">
      <c r="A70" s="173"/>
      <c r="B70" s="171" t="s">
        <v>68</v>
      </c>
      <c r="C70" s="172" t="str">
        <f>CONCATENATE(B68," ",C68)</f>
        <v>723 ezs</v>
      </c>
      <c r="D70" s="173"/>
      <c r="E70" s="174"/>
      <c r="F70" s="174"/>
      <c r="G70" s="175">
        <f>SUM(G68:G69)</f>
        <v>0</v>
      </c>
      <c r="O70" s="145">
        <v>4</v>
      </c>
      <c r="BA70" s="148">
        <f>SUM(BA68:BA69)</f>
        <v>0</v>
      </c>
      <c r="BB70" s="148">
        <f>SUM(BB68:BB69)</f>
        <v>0</v>
      </c>
      <c r="BC70" s="148">
        <f>SUM(BC68:BC69)</f>
        <v>0</v>
      </c>
      <c r="BD70" s="148">
        <f>SUM(BD68:BD69)</f>
        <v>0</v>
      </c>
      <c r="BE70" s="148">
        <f>SUM(BE68:BE69)</f>
        <v>0</v>
      </c>
    </row>
    <row r="71" spans="1:104" x14ac:dyDescent="0.2">
      <c r="A71" s="176" t="s">
        <v>65</v>
      </c>
      <c r="B71" s="161" t="s">
        <v>119</v>
      </c>
      <c r="C71" s="162" t="s">
        <v>219</v>
      </c>
      <c r="D71" s="163"/>
      <c r="E71" s="164"/>
      <c r="F71" s="164"/>
      <c r="G71" s="165"/>
      <c r="H71" s="144"/>
      <c r="I71" s="144"/>
      <c r="O71" s="145">
        <v>1</v>
      </c>
    </row>
    <row r="72" spans="1:104" x14ac:dyDescent="0.2">
      <c r="A72" s="163">
        <v>151</v>
      </c>
      <c r="B72" s="166" t="s">
        <v>120</v>
      </c>
      <c r="C72" s="167" t="s">
        <v>218</v>
      </c>
      <c r="D72" s="168" t="s">
        <v>116</v>
      </c>
      <c r="E72" s="169">
        <v>1</v>
      </c>
      <c r="F72" s="169"/>
      <c r="G72" s="170">
        <f>E72*F72</f>
        <v>0</v>
      </c>
      <c r="O72" s="145">
        <v>2</v>
      </c>
      <c r="AA72" s="123">
        <v>12</v>
      </c>
      <c r="AB72" s="123">
        <v>0</v>
      </c>
      <c r="AC72" s="123">
        <v>151</v>
      </c>
      <c r="AZ72" s="123">
        <v>2</v>
      </c>
      <c r="BA72" s="123">
        <f>IF(AZ72=1,G72,0)</f>
        <v>0</v>
      </c>
      <c r="BB72" s="123">
        <f>IF(AZ72=2,G72,0)</f>
        <v>0</v>
      </c>
      <c r="BC72" s="123">
        <f>IF(AZ72=3,G72,0)</f>
        <v>0</v>
      </c>
      <c r="BD72" s="123">
        <f>IF(AZ72=4,G72,0)</f>
        <v>0</v>
      </c>
      <c r="BE72" s="123">
        <f>IF(AZ72=5,G72,0)</f>
        <v>0</v>
      </c>
      <c r="CZ72" s="123">
        <v>0</v>
      </c>
    </row>
    <row r="73" spans="1:104" x14ac:dyDescent="0.2">
      <c r="A73" s="173"/>
      <c r="B73" s="171" t="s">
        <v>68</v>
      </c>
      <c r="C73" s="172" t="str">
        <f>CONCATENATE(B71," ",C71)</f>
        <v xml:space="preserve">730 klimatizace  </v>
      </c>
      <c r="D73" s="173"/>
      <c r="E73" s="174"/>
      <c r="F73" s="174"/>
      <c r="G73" s="175">
        <f>SUM(G71:G72)</f>
        <v>0</v>
      </c>
      <c r="O73" s="145">
        <v>4</v>
      </c>
      <c r="BA73" s="148">
        <f>SUM(BA71:BA72)</f>
        <v>0</v>
      </c>
      <c r="BB73" s="148">
        <f>SUM(BB71:BB72)</f>
        <v>0</v>
      </c>
      <c r="BC73" s="148">
        <f>SUM(BC71:BC72)</f>
        <v>0</v>
      </c>
      <c r="BD73" s="148">
        <f>SUM(BD71:BD72)</f>
        <v>0</v>
      </c>
      <c r="BE73" s="148">
        <f>SUM(BE71:BE72)</f>
        <v>0</v>
      </c>
    </row>
    <row r="74" spans="1:104" x14ac:dyDescent="0.2">
      <c r="A74" s="176" t="s">
        <v>65</v>
      </c>
      <c r="B74" s="161" t="s">
        <v>122</v>
      </c>
      <c r="C74" s="162" t="s">
        <v>230</v>
      </c>
      <c r="D74" s="163"/>
      <c r="E74" s="164"/>
      <c r="F74" s="164"/>
      <c r="G74" s="165"/>
      <c r="H74" s="144"/>
      <c r="I74" s="144"/>
      <c r="O74" s="145">
        <v>1</v>
      </c>
    </row>
    <row r="75" spans="1:104" x14ac:dyDescent="0.2">
      <c r="A75" s="176">
        <v>171</v>
      </c>
      <c r="B75" s="166" t="s">
        <v>4</v>
      </c>
      <c r="C75" s="167" t="s">
        <v>231</v>
      </c>
      <c r="D75" s="168" t="s">
        <v>116</v>
      </c>
      <c r="E75" s="169">
        <v>1</v>
      </c>
      <c r="F75" s="169"/>
      <c r="G75" s="170">
        <f t="shared" ref="G75" si="38">E75*F75</f>
        <v>0</v>
      </c>
      <c r="H75" s="144"/>
      <c r="I75" s="144"/>
      <c r="O75" s="145"/>
    </row>
    <row r="76" spans="1:104" x14ac:dyDescent="0.2">
      <c r="A76" s="173"/>
      <c r="B76" s="171" t="s">
        <v>68</v>
      </c>
      <c r="C76" s="172" t="str">
        <f>CONCATENATE(B74," ",C74)</f>
        <v xml:space="preserve">763 ICT výbava  </v>
      </c>
      <c r="D76" s="173"/>
      <c r="E76" s="174"/>
      <c r="F76" s="174"/>
      <c r="G76" s="175">
        <f>SUM(G74:G75)</f>
        <v>0</v>
      </c>
      <c r="O76" s="145">
        <v>4</v>
      </c>
      <c r="BA76" s="148">
        <f>SUM(BA74:BA75)</f>
        <v>0</v>
      </c>
      <c r="BB76" s="148">
        <f>SUM(BB74:BB75)</f>
        <v>0</v>
      </c>
      <c r="BC76" s="148">
        <f>SUM(BC74:BC75)</f>
        <v>0</v>
      </c>
      <c r="BD76" s="148">
        <f>SUM(BD74:BD75)</f>
        <v>0</v>
      </c>
      <c r="BE76" s="148">
        <f>SUM(BE74:BE75)</f>
        <v>0</v>
      </c>
    </row>
    <row r="77" spans="1:104" x14ac:dyDescent="0.2">
      <c r="A77" s="176" t="s">
        <v>65</v>
      </c>
      <c r="B77" s="161" t="s">
        <v>123</v>
      </c>
      <c r="C77" s="162" t="s">
        <v>124</v>
      </c>
      <c r="D77" s="163"/>
      <c r="E77" s="164"/>
      <c r="F77" s="164"/>
      <c r="G77" s="165"/>
      <c r="H77" s="144"/>
      <c r="I77" s="144"/>
      <c r="O77" s="145">
        <v>1</v>
      </c>
    </row>
    <row r="78" spans="1:104" x14ac:dyDescent="0.2">
      <c r="A78" s="163">
        <v>174</v>
      </c>
      <c r="B78" s="166" t="s">
        <v>125</v>
      </c>
      <c r="C78" s="167" t="s">
        <v>229</v>
      </c>
      <c r="D78" s="168" t="s">
        <v>116</v>
      </c>
      <c r="E78" s="169">
        <v>1</v>
      </c>
      <c r="F78" s="169"/>
      <c r="G78" s="170">
        <f>E78*F78</f>
        <v>0</v>
      </c>
      <c r="O78" s="145">
        <v>2</v>
      </c>
      <c r="AA78" s="123">
        <v>12</v>
      </c>
      <c r="AB78" s="123">
        <v>0</v>
      </c>
      <c r="AC78" s="123">
        <v>174</v>
      </c>
      <c r="AZ78" s="123">
        <v>2</v>
      </c>
      <c r="BA78" s="123">
        <f>IF(AZ78=1,G78,0)</f>
        <v>0</v>
      </c>
      <c r="BB78" s="123">
        <f>IF(AZ78=2,G78,0)</f>
        <v>0</v>
      </c>
      <c r="BC78" s="123">
        <f>IF(AZ78=3,G78,0)</f>
        <v>0</v>
      </c>
      <c r="BD78" s="123">
        <f>IF(AZ78=4,G78,0)</f>
        <v>0</v>
      </c>
      <c r="BE78" s="123">
        <f>IF(AZ78=5,G78,0)</f>
        <v>0</v>
      </c>
      <c r="CZ78" s="123">
        <v>5.5599999999999998E-3</v>
      </c>
    </row>
    <row r="79" spans="1:104" x14ac:dyDescent="0.2">
      <c r="A79" s="173"/>
      <c r="B79" s="171" t="s">
        <v>68</v>
      </c>
      <c r="C79" s="172" t="str">
        <f>CONCATENATE(B77," ",C77)</f>
        <v>764 Konstrukce klempířské</v>
      </c>
      <c r="D79" s="173"/>
      <c r="E79" s="174"/>
      <c r="F79" s="174"/>
      <c r="G79" s="175">
        <f>SUM(G77:G78)</f>
        <v>0</v>
      </c>
      <c r="O79" s="145">
        <v>4</v>
      </c>
      <c r="BA79" s="148">
        <f>SUM(BA77:BA78)</f>
        <v>0</v>
      </c>
      <c r="BB79" s="148">
        <f>SUM(BB77:BB78)</f>
        <v>0</v>
      </c>
      <c r="BC79" s="148">
        <f>SUM(BC77:BC78)</f>
        <v>0</v>
      </c>
      <c r="BD79" s="148">
        <f>SUM(BD77:BD78)</f>
        <v>0</v>
      </c>
      <c r="BE79" s="148">
        <f>SUM(BE77:BE78)</f>
        <v>0</v>
      </c>
    </row>
    <row r="80" spans="1:104" x14ac:dyDescent="0.2">
      <c r="A80" s="176" t="s">
        <v>65</v>
      </c>
      <c r="B80" s="161" t="s">
        <v>126</v>
      </c>
      <c r="C80" s="162" t="s">
        <v>127</v>
      </c>
      <c r="D80" s="163"/>
      <c r="E80" s="164"/>
      <c r="F80" s="164"/>
      <c r="G80" s="165"/>
      <c r="H80" s="144"/>
      <c r="I80" s="144"/>
      <c r="O80" s="145">
        <v>1</v>
      </c>
    </row>
    <row r="81" spans="1:104" x14ac:dyDescent="0.2">
      <c r="A81" s="163">
        <v>175</v>
      </c>
      <c r="B81" s="166" t="s">
        <v>128</v>
      </c>
      <c r="C81" s="167" t="s">
        <v>222</v>
      </c>
      <c r="D81" s="168" t="s">
        <v>67</v>
      </c>
      <c r="E81" s="169">
        <v>1</v>
      </c>
      <c r="F81" s="169"/>
      <c r="G81" s="170">
        <f t="shared" ref="G81:G83" si="39">E81*F81</f>
        <v>0</v>
      </c>
      <c r="O81" s="145">
        <v>2</v>
      </c>
      <c r="AA81" s="123">
        <v>12</v>
      </c>
      <c r="AB81" s="123">
        <v>0</v>
      </c>
      <c r="AC81" s="123">
        <v>175</v>
      </c>
      <c r="AZ81" s="123">
        <v>2</v>
      </c>
      <c r="BA81" s="123">
        <f t="shared" ref="BA81:BA83" si="40">IF(AZ81=1,G81,0)</f>
        <v>0</v>
      </c>
      <c r="BB81" s="123">
        <f t="shared" ref="BB81:BB83" si="41">IF(AZ81=2,G81,0)</f>
        <v>0</v>
      </c>
      <c r="BC81" s="123">
        <f t="shared" ref="BC81:BC83" si="42">IF(AZ81=3,G81,0)</f>
        <v>0</v>
      </c>
      <c r="BD81" s="123">
        <f t="shared" ref="BD81:BD83" si="43">IF(AZ81=4,G81,0)</f>
        <v>0</v>
      </c>
      <c r="BE81" s="123">
        <f t="shared" ref="BE81:BE83" si="44">IF(AZ81=5,G81,0)</f>
        <v>0</v>
      </c>
      <c r="CZ81" s="123">
        <v>0</v>
      </c>
    </row>
    <row r="82" spans="1:104" x14ac:dyDescent="0.2">
      <c r="A82" s="163">
        <v>176</v>
      </c>
      <c r="B82" s="166" t="s">
        <v>129</v>
      </c>
      <c r="C82" s="167" t="s">
        <v>223</v>
      </c>
      <c r="D82" s="168" t="s">
        <v>67</v>
      </c>
      <c r="E82" s="169">
        <v>6</v>
      </c>
      <c r="F82" s="169"/>
      <c r="G82" s="170">
        <f t="shared" si="39"/>
        <v>0</v>
      </c>
      <c r="O82" s="145">
        <v>2</v>
      </c>
      <c r="AA82" s="123">
        <v>12</v>
      </c>
      <c r="AB82" s="123">
        <v>0</v>
      </c>
      <c r="AC82" s="123">
        <v>176</v>
      </c>
      <c r="AZ82" s="123">
        <v>2</v>
      </c>
      <c r="BA82" s="123">
        <f t="shared" si="40"/>
        <v>0</v>
      </c>
      <c r="BB82" s="123">
        <f t="shared" si="41"/>
        <v>0</v>
      </c>
      <c r="BC82" s="123">
        <f t="shared" si="42"/>
        <v>0</v>
      </c>
      <c r="BD82" s="123">
        <f t="shared" si="43"/>
        <v>0</v>
      </c>
      <c r="BE82" s="123">
        <f t="shared" si="44"/>
        <v>0</v>
      </c>
      <c r="CZ82" s="123">
        <v>0</v>
      </c>
    </row>
    <row r="83" spans="1:104" x14ac:dyDescent="0.2">
      <c r="A83" s="163">
        <v>177</v>
      </c>
      <c r="B83" s="166" t="s">
        <v>130</v>
      </c>
      <c r="C83" s="167" t="s">
        <v>224</v>
      </c>
      <c r="D83" s="168" t="s">
        <v>67</v>
      </c>
      <c r="E83" s="169">
        <v>6</v>
      </c>
      <c r="F83" s="169"/>
      <c r="G83" s="170">
        <f t="shared" si="39"/>
        <v>0</v>
      </c>
      <c r="O83" s="145">
        <v>2</v>
      </c>
      <c r="AA83" s="123">
        <v>12</v>
      </c>
      <c r="AB83" s="123">
        <v>0</v>
      </c>
      <c r="AC83" s="123">
        <v>177</v>
      </c>
      <c r="AZ83" s="123">
        <v>2</v>
      </c>
      <c r="BA83" s="123">
        <f t="shared" si="40"/>
        <v>0</v>
      </c>
      <c r="BB83" s="123">
        <f t="shared" si="41"/>
        <v>0</v>
      </c>
      <c r="BC83" s="123">
        <f t="shared" si="42"/>
        <v>0</v>
      </c>
      <c r="BD83" s="123">
        <f t="shared" si="43"/>
        <v>0</v>
      </c>
      <c r="BE83" s="123">
        <f t="shared" si="44"/>
        <v>0</v>
      </c>
      <c r="CZ83" s="123">
        <v>0</v>
      </c>
    </row>
    <row r="84" spans="1:104" x14ac:dyDescent="0.2">
      <c r="A84" s="173"/>
      <c r="B84" s="171" t="s">
        <v>68</v>
      </c>
      <c r="C84" s="172" t="str">
        <f>CONCATENATE(B80," ",C80)</f>
        <v>766 Konstrukce truhlářské</v>
      </c>
      <c r="D84" s="173"/>
      <c r="E84" s="174"/>
      <c r="F84" s="174"/>
      <c r="G84" s="175">
        <f>SUM(G81:G83)</f>
        <v>0</v>
      </c>
      <c r="O84" s="145">
        <v>4</v>
      </c>
      <c r="BA84" s="148">
        <f>SUM(BA80:BA83)</f>
        <v>0</v>
      </c>
      <c r="BB84" s="148">
        <f>SUM(BB80:BB83)</f>
        <v>0</v>
      </c>
      <c r="BC84" s="148">
        <f>SUM(BC80:BC83)</f>
        <v>0</v>
      </c>
      <c r="BD84" s="148">
        <f>SUM(BD80:BD83)</f>
        <v>0</v>
      </c>
      <c r="BE84" s="148">
        <f>SUM(BE80:BE83)</f>
        <v>0</v>
      </c>
    </row>
    <row r="85" spans="1:104" x14ac:dyDescent="0.2">
      <c r="A85" s="176" t="s">
        <v>65</v>
      </c>
      <c r="B85" s="161" t="s">
        <v>132</v>
      </c>
      <c r="C85" s="162" t="s">
        <v>133</v>
      </c>
      <c r="D85" s="163"/>
      <c r="E85" s="164"/>
      <c r="F85" s="164"/>
      <c r="G85" s="165"/>
      <c r="H85" s="144"/>
      <c r="I85" s="144"/>
      <c r="O85" s="145">
        <v>1</v>
      </c>
    </row>
    <row r="86" spans="1:104" x14ac:dyDescent="0.2">
      <c r="A86" s="163">
        <v>198</v>
      </c>
      <c r="B86" s="166" t="s">
        <v>134</v>
      </c>
      <c r="C86" s="167" t="s">
        <v>191</v>
      </c>
      <c r="D86" s="168" t="s">
        <v>67</v>
      </c>
      <c r="E86" s="169">
        <v>1</v>
      </c>
      <c r="F86" s="169"/>
      <c r="G86" s="170">
        <f>E86*F86</f>
        <v>0</v>
      </c>
      <c r="O86" s="145">
        <v>2</v>
      </c>
      <c r="AA86" s="123">
        <v>12</v>
      </c>
      <c r="AB86" s="123">
        <v>0</v>
      </c>
      <c r="AC86" s="123">
        <v>198</v>
      </c>
      <c r="AZ86" s="123">
        <v>2</v>
      </c>
      <c r="BA86" s="123">
        <f>IF(AZ86=1,G86,0)</f>
        <v>0</v>
      </c>
      <c r="BB86" s="123">
        <f>IF(AZ86=2,G86,0)</f>
        <v>0</v>
      </c>
      <c r="BC86" s="123">
        <f>IF(AZ86=3,G86,0)</f>
        <v>0</v>
      </c>
      <c r="BD86" s="123">
        <f>IF(AZ86=4,G86,0)</f>
        <v>0</v>
      </c>
      <c r="BE86" s="123">
        <f>IF(AZ86=5,G86,0)</f>
        <v>0</v>
      </c>
      <c r="CZ86" s="123">
        <v>0</v>
      </c>
    </row>
    <row r="87" spans="1:104" x14ac:dyDescent="0.2">
      <c r="A87" s="173"/>
      <c r="B87" s="171" t="s">
        <v>68</v>
      </c>
      <c r="C87" s="172" t="str">
        <f>CONCATENATE(B85," ",C85)</f>
        <v>767 Konstrukce zámečnické</v>
      </c>
      <c r="D87" s="173"/>
      <c r="E87" s="174"/>
      <c r="F87" s="174"/>
      <c r="G87" s="175">
        <f>SUM(G85:G86)</f>
        <v>0</v>
      </c>
      <c r="O87" s="145">
        <v>4</v>
      </c>
      <c r="BA87" s="148">
        <f>SUM(BA85:BA86)</f>
        <v>0</v>
      </c>
      <c r="BB87" s="148">
        <f>SUM(BB85:BB86)</f>
        <v>0</v>
      </c>
      <c r="BC87" s="148">
        <f>SUM(BC85:BC86)</f>
        <v>0</v>
      </c>
      <c r="BD87" s="148">
        <f>SUM(BD85:BD86)</f>
        <v>0</v>
      </c>
      <c r="BE87" s="148">
        <f>SUM(BE85:BE86)</f>
        <v>0</v>
      </c>
    </row>
    <row r="88" spans="1:104" x14ac:dyDescent="0.2">
      <c r="A88" s="176" t="s">
        <v>65</v>
      </c>
      <c r="B88" s="161" t="s">
        <v>135</v>
      </c>
      <c r="C88" s="162" t="s">
        <v>136</v>
      </c>
      <c r="D88" s="163"/>
      <c r="E88" s="164"/>
      <c r="F88" s="164"/>
      <c r="G88" s="165"/>
      <c r="H88" s="144"/>
      <c r="I88" s="144"/>
      <c r="O88" s="145">
        <v>1</v>
      </c>
    </row>
    <row r="89" spans="1:104" x14ac:dyDescent="0.2">
      <c r="A89" s="163">
        <v>199</v>
      </c>
      <c r="B89" s="166" t="s">
        <v>137</v>
      </c>
      <c r="C89" s="167" t="s">
        <v>138</v>
      </c>
      <c r="D89" s="168" t="s">
        <v>73</v>
      </c>
      <c r="E89" s="169">
        <v>186</v>
      </c>
      <c r="F89" s="169"/>
      <c r="G89" s="170">
        <f t="shared" ref="G89:G93" si="45">E89*F89</f>
        <v>0</v>
      </c>
      <c r="O89" s="145">
        <v>2</v>
      </c>
      <c r="AA89" s="123">
        <v>12</v>
      </c>
      <c r="AB89" s="123">
        <v>0</v>
      </c>
      <c r="AC89" s="123">
        <v>199</v>
      </c>
      <c r="AZ89" s="123">
        <v>2</v>
      </c>
      <c r="BA89" s="123">
        <f t="shared" ref="BA89:BA93" si="46">IF(AZ89=1,G89,0)</f>
        <v>0</v>
      </c>
      <c r="BB89" s="123">
        <f t="shared" ref="BB89:BB93" si="47">IF(AZ89=2,G89,0)</f>
        <v>0</v>
      </c>
      <c r="BC89" s="123">
        <f t="shared" ref="BC89:BC93" si="48">IF(AZ89=3,G89,0)</f>
        <v>0</v>
      </c>
      <c r="BD89" s="123">
        <f t="shared" ref="BD89:BD93" si="49">IF(AZ89=4,G89,0)</f>
        <v>0</v>
      </c>
      <c r="BE89" s="123">
        <f t="shared" ref="BE89:BE93" si="50">IF(AZ89=5,G89,0)</f>
        <v>0</v>
      </c>
      <c r="CZ89" s="123">
        <v>0</v>
      </c>
    </row>
    <row r="90" spans="1:104" x14ac:dyDescent="0.2">
      <c r="A90" s="163">
        <v>200</v>
      </c>
      <c r="B90" s="166" t="s">
        <v>139</v>
      </c>
      <c r="C90" s="167" t="s">
        <v>180</v>
      </c>
      <c r="D90" s="168" t="s">
        <v>70</v>
      </c>
      <c r="E90" s="169">
        <v>60</v>
      </c>
      <c r="F90" s="169"/>
      <c r="G90" s="170">
        <f t="shared" si="45"/>
        <v>0</v>
      </c>
      <c r="O90" s="145">
        <v>2</v>
      </c>
      <c r="AA90" s="123">
        <v>12</v>
      </c>
      <c r="AB90" s="123">
        <v>0</v>
      </c>
      <c r="AC90" s="123">
        <v>200</v>
      </c>
      <c r="AZ90" s="123">
        <v>2</v>
      </c>
      <c r="BA90" s="123">
        <f t="shared" si="46"/>
        <v>0</v>
      </c>
      <c r="BB90" s="123">
        <f t="shared" si="47"/>
        <v>0</v>
      </c>
      <c r="BC90" s="123">
        <f t="shared" si="48"/>
        <v>0</v>
      </c>
      <c r="BD90" s="123">
        <f t="shared" si="49"/>
        <v>0</v>
      </c>
      <c r="BE90" s="123">
        <f t="shared" si="50"/>
        <v>0</v>
      </c>
      <c r="CZ90" s="123">
        <v>0</v>
      </c>
    </row>
    <row r="91" spans="1:104" x14ac:dyDescent="0.2">
      <c r="A91" s="163">
        <v>203</v>
      </c>
      <c r="B91" s="166" t="s">
        <v>140</v>
      </c>
      <c r="C91" s="167" t="s">
        <v>181</v>
      </c>
      <c r="D91" s="168" t="s">
        <v>70</v>
      </c>
      <c r="E91" s="169">
        <v>60</v>
      </c>
      <c r="F91" s="169"/>
      <c r="G91" s="170">
        <f t="shared" si="45"/>
        <v>0</v>
      </c>
      <c r="O91" s="145">
        <v>2</v>
      </c>
      <c r="AA91" s="123">
        <v>12</v>
      </c>
      <c r="AB91" s="123">
        <v>0</v>
      </c>
      <c r="AC91" s="123">
        <v>203</v>
      </c>
      <c r="AZ91" s="123">
        <v>2</v>
      </c>
      <c r="BA91" s="123">
        <f t="shared" si="46"/>
        <v>0</v>
      </c>
      <c r="BB91" s="123">
        <f t="shared" si="47"/>
        <v>0</v>
      </c>
      <c r="BC91" s="123">
        <f t="shared" si="48"/>
        <v>0</v>
      </c>
      <c r="BD91" s="123">
        <f t="shared" si="49"/>
        <v>0</v>
      </c>
      <c r="BE91" s="123">
        <f t="shared" si="50"/>
        <v>0</v>
      </c>
      <c r="CZ91" s="123">
        <v>0</v>
      </c>
    </row>
    <row r="92" spans="1:104" x14ac:dyDescent="0.2">
      <c r="A92" s="163">
        <v>205</v>
      </c>
      <c r="B92" s="166" t="s">
        <v>141</v>
      </c>
      <c r="C92" s="167" t="s">
        <v>142</v>
      </c>
      <c r="D92" s="168" t="s">
        <v>72</v>
      </c>
      <c r="E92" s="169">
        <v>1.4</v>
      </c>
      <c r="F92" s="169"/>
      <c r="G92" s="170">
        <f t="shared" si="45"/>
        <v>0</v>
      </c>
      <c r="O92" s="145">
        <v>2</v>
      </c>
      <c r="AA92" s="123">
        <v>12</v>
      </c>
      <c r="AB92" s="123">
        <v>0</v>
      </c>
      <c r="AC92" s="123">
        <v>205</v>
      </c>
      <c r="AZ92" s="123">
        <v>2</v>
      </c>
      <c r="BA92" s="123">
        <f t="shared" si="46"/>
        <v>0</v>
      </c>
      <c r="BB92" s="123">
        <f t="shared" si="47"/>
        <v>0</v>
      </c>
      <c r="BC92" s="123">
        <f t="shared" si="48"/>
        <v>0</v>
      </c>
      <c r="BD92" s="123">
        <f t="shared" si="49"/>
        <v>0</v>
      </c>
      <c r="BE92" s="123">
        <f t="shared" si="50"/>
        <v>0</v>
      </c>
      <c r="CZ92" s="123">
        <v>0</v>
      </c>
    </row>
    <row r="93" spans="1:104" x14ac:dyDescent="0.2">
      <c r="A93" s="163">
        <v>206</v>
      </c>
      <c r="B93" s="166" t="s">
        <v>143</v>
      </c>
      <c r="C93" s="167" t="s">
        <v>144</v>
      </c>
      <c r="D93" s="168" t="s">
        <v>70</v>
      </c>
      <c r="E93" s="169">
        <v>2.71</v>
      </c>
      <c r="F93" s="169"/>
      <c r="G93" s="170">
        <f t="shared" si="45"/>
        <v>0</v>
      </c>
      <c r="O93" s="145">
        <v>2</v>
      </c>
      <c r="AA93" s="123">
        <v>12</v>
      </c>
      <c r="AB93" s="123">
        <v>0</v>
      </c>
      <c r="AC93" s="123">
        <v>206</v>
      </c>
      <c r="AZ93" s="123">
        <v>2</v>
      </c>
      <c r="BA93" s="123">
        <f t="shared" si="46"/>
        <v>0</v>
      </c>
      <c r="BB93" s="123">
        <f t="shared" si="47"/>
        <v>0</v>
      </c>
      <c r="BC93" s="123">
        <f t="shared" si="48"/>
        <v>0</v>
      </c>
      <c r="BD93" s="123">
        <f t="shared" si="49"/>
        <v>0</v>
      </c>
      <c r="BE93" s="123">
        <f t="shared" si="50"/>
        <v>0</v>
      </c>
      <c r="CZ93" s="123">
        <v>0</v>
      </c>
    </row>
    <row r="94" spans="1:104" x14ac:dyDescent="0.2">
      <c r="A94" s="173"/>
      <c r="B94" s="171" t="s">
        <v>68</v>
      </c>
      <c r="C94" s="172" t="str">
        <f>CONCATENATE(B88," ",C88)</f>
        <v>771 Podlahy z dlaždic a obklady</v>
      </c>
      <c r="D94" s="173"/>
      <c r="E94" s="174"/>
      <c r="F94" s="174"/>
      <c r="G94" s="175">
        <f>SUM(G88:G93)</f>
        <v>0</v>
      </c>
      <c r="O94" s="145">
        <v>4</v>
      </c>
      <c r="BA94" s="148">
        <f>SUM(BA88:BA93)</f>
        <v>0</v>
      </c>
      <c r="BB94" s="148">
        <f>SUM(BB88:BB93)</f>
        <v>0</v>
      </c>
      <c r="BC94" s="148">
        <f>SUM(BC88:BC93)</f>
        <v>0</v>
      </c>
      <c r="BD94" s="148">
        <f>SUM(BD88:BD93)</f>
        <v>0</v>
      </c>
      <c r="BE94" s="148">
        <f>SUM(BE88:BE93)</f>
        <v>0</v>
      </c>
    </row>
    <row r="95" spans="1:104" x14ac:dyDescent="0.2">
      <c r="A95" s="176" t="s">
        <v>65</v>
      </c>
      <c r="B95" s="161" t="s">
        <v>145</v>
      </c>
      <c r="C95" s="162" t="s">
        <v>184</v>
      </c>
      <c r="D95" s="163"/>
      <c r="E95" s="164"/>
      <c r="F95" s="164"/>
      <c r="G95" s="165"/>
      <c r="H95" s="144"/>
      <c r="I95" s="144"/>
      <c r="O95" s="145">
        <v>1</v>
      </c>
    </row>
    <row r="96" spans="1:104" x14ac:dyDescent="0.2">
      <c r="A96" s="163">
        <v>207</v>
      </c>
      <c r="B96" s="166" t="s">
        <v>146</v>
      </c>
      <c r="C96" s="167" t="s">
        <v>185</v>
      </c>
      <c r="D96" s="168" t="s">
        <v>70</v>
      </c>
      <c r="E96" s="169">
        <v>38</v>
      </c>
      <c r="F96" s="169"/>
      <c r="G96" s="170">
        <f>E96*F96</f>
        <v>0</v>
      </c>
      <c r="O96" s="145">
        <v>2</v>
      </c>
      <c r="AA96" s="123">
        <v>12</v>
      </c>
      <c r="AB96" s="123">
        <v>0</v>
      </c>
      <c r="AC96" s="123">
        <v>207</v>
      </c>
      <c r="AZ96" s="123">
        <v>2</v>
      </c>
      <c r="BA96" s="123">
        <f>IF(AZ96=1,G96,0)</f>
        <v>0</v>
      </c>
      <c r="BB96" s="123">
        <f>IF(AZ96=2,G96,0)</f>
        <v>0</v>
      </c>
      <c r="BC96" s="123">
        <f>IF(AZ96=3,G96,0)</f>
        <v>0</v>
      </c>
      <c r="BD96" s="123">
        <f>IF(AZ96=4,G96,0)</f>
        <v>0</v>
      </c>
      <c r="BE96" s="123">
        <f>IF(AZ96=5,G96,0)</f>
        <v>0</v>
      </c>
      <c r="CZ96" s="123">
        <v>5.0000000000000002E-5</v>
      </c>
    </row>
    <row r="97" spans="1:104" x14ac:dyDescent="0.2">
      <c r="A97" s="163">
        <v>208</v>
      </c>
      <c r="B97" s="166" t="s">
        <v>147</v>
      </c>
      <c r="C97" s="167" t="s">
        <v>186</v>
      </c>
      <c r="D97" s="168" t="s">
        <v>70</v>
      </c>
      <c r="E97" s="169">
        <v>38</v>
      </c>
      <c r="F97" s="169"/>
      <c r="G97" s="170">
        <f>E97*F97</f>
        <v>0</v>
      </c>
      <c r="O97" s="145">
        <v>2</v>
      </c>
      <c r="AA97" s="123">
        <v>12</v>
      </c>
      <c r="AB97" s="123">
        <v>0</v>
      </c>
      <c r="AC97" s="123">
        <v>208</v>
      </c>
      <c r="AZ97" s="123">
        <v>2</v>
      </c>
      <c r="BA97" s="123">
        <f>IF(AZ97=1,G97,0)</f>
        <v>0</v>
      </c>
      <c r="BB97" s="123">
        <f>IF(AZ97=2,G97,0)</f>
        <v>0</v>
      </c>
      <c r="BC97" s="123">
        <f>IF(AZ97=3,G97,0)</f>
        <v>0</v>
      </c>
      <c r="BD97" s="123">
        <f>IF(AZ97=4,G97,0)</f>
        <v>0</v>
      </c>
      <c r="BE97" s="123">
        <f>IF(AZ97=5,G97,0)</f>
        <v>0</v>
      </c>
      <c r="CZ97" s="123">
        <v>0</v>
      </c>
    </row>
    <row r="98" spans="1:104" x14ac:dyDescent="0.2">
      <c r="A98" s="163" t="s">
        <v>187</v>
      </c>
      <c r="B98" s="166"/>
      <c r="C98" s="167" t="s">
        <v>188</v>
      </c>
      <c r="D98" s="168" t="s">
        <v>70</v>
      </c>
      <c r="E98" s="169">
        <v>80</v>
      </c>
      <c r="F98" s="169"/>
      <c r="G98" s="170">
        <f>E98*F98</f>
        <v>0</v>
      </c>
      <c r="O98" s="145"/>
    </row>
    <row r="99" spans="1:104" x14ac:dyDescent="0.2">
      <c r="A99" s="173"/>
      <c r="B99" s="171" t="s">
        <v>68</v>
      </c>
      <c r="C99" s="172" t="str">
        <f>CONCATENATE(B95," ",C95)</f>
        <v>775 Podlahy speciální</v>
      </c>
      <c r="D99" s="173"/>
      <c r="E99" s="174"/>
      <c r="F99" s="174"/>
      <c r="G99" s="175">
        <f>SUM(G96:G98)</f>
        <v>0</v>
      </c>
      <c r="O99" s="145">
        <v>4</v>
      </c>
      <c r="BA99" s="148">
        <f>SUM(BA95:BA97)</f>
        <v>0</v>
      </c>
      <c r="BB99" s="148">
        <f>SUM(BB95:BB97)</f>
        <v>0</v>
      </c>
      <c r="BC99" s="148">
        <f>SUM(BC95:BC97)</f>
        <v>0</v>
      </c>
      <c r="BD99" s="148">
        <f>SUM(BD95:BD97)</f>
        <v>0</v>
      </c>
      <c r="BE99" s="148">
        <f>SUM(BE95:BE97)</f>
        <v>0</v>
      </c>
    </row>
    <row r="100" spans="1:104" x14ac:dyDescent="0.2">
      <c r="A100" s="176" t="s">
        <v>65</v>
      </c>
      <c r="B100" s="161" t="s">
        <v>148</v>
      </c>
      <c r="C100" s="162" t="s">
        <v>149</v>
      </c>
      <c r="D100" s="163"/>
      <c r="E100" s="164"/>
      <c r="F100" s="164"/>
      <c r="G100" s="165"/>
      <c r="H100" s="144"/>
      <c r="I100" s="144"/>
      <c r="O100" s="145">
        <v>1</v>
      </c>
    </row>
    <row r="101" spans="1:104" x14ac:dyDescent="0.2">
      <c r="A101" s="163">
        <v>209</v>
      </c>
      <c r="B101" s="166" t="s">
        <v>150</v>
      </c>
      <c r="C101" s="167" t="s">
        <v>178</v>
      </c>
      <c r="D101" s="168" t="s">
        <v>70</v>
      </c>
      <c r="E101" s="169">
        <v>103</v>
      </c>
      <c r="F101" s="169"/>
      <c r="G101" s="170">
        <f>E101*F101</f>
        <v>0</v>
      </c>
      <c r="O101" s="145">
        <v>2</v>
      </c>
      <c r="AA101" s="123">
        <v>12</v>
      </c>
      <c r="AB101" s="123">
        <v>0</v>
      </c>
      <c r="AC101" s="123">
        <v>209</v>
      </c>
      <c r="AZ101" s="123">
        <v>2</v>
      </c>
      <c r="BA101" s="123">
        <f>IF(AZ101=1,G101,0)</f>
        <v>0</v>
      </c>
      <c r="BB101" s="123">
        <f>IF(AZ101=2,G101,0)</f>
        <v>0</v>
      </c>
      <c r="BC101" s="123">
        <f>IF(AZ101=3,G101,0)</f>
        <v>0</v>
      </c>
      <c r="BD101" s="123">
        <f>IF(AZ101=4,G101,0)</f>
        <v>0</v>
      </c>
      <c r="BE101" s="123">
        <f>IF(AZ101=5,G101,0)</f>
        <v>0</v>
      </c>
      <c r="CZ101" s="123">
        <v>0</v>
      </c>
    </row>
    <row r="102" spans="1:104" x14ac:dyDescent="0.2">
      <c r="A102" s="173"/>
      <c r="B102" s="171" t="s">
        <v>68</v>
      </c>
      <c r="C102" s="172" t="str">
        <f>CONCATENATE(B100," ",C100)</f>
        <v>777 podlahy lité</v>
      </c>
      <c r="D102" s="173"/>
      <c r="E102" s="174"/>
      <c r="F102" s="174"/>
      <c r="G102" s="175">
        <f>SUM(G100:G101)</f>
        <v>0</v>
      </c>
      <c r="O102" s="145">
        <v>4</v>
      </c>
      <c r="BA102" s="148">
        <f>SUM(BA100:BA101)</f>
        <v>0</v>
      </c>
      <c r="BB102" s="148">
        <f>SUM(BB100:BB101)</f>
        <v>0</v>
      </c>
      <c r="BC102" s="148">
        <f>SUM(BC100:BC101)</f>
        <v>0</v>
      </c>
      <c r="BD102" s="148">
        <f>SUM(BD100:BD101)</f>
        <v>0</v>
      </c>
      <c r="BE102" s="148">
        <f>SUM(BE100:BE101)</f>
        <v>0</v>
      </c>
    </row>
    <row r="103" spans="1:104" x14ac:dyDescent="0.2">
      <c r="A103" s="176" t="s">
        <v>65</v>
      </c>
      <c r="B103" s="161" t="s">
        <v>151</v>
      </c>
      <c r="C103" s="162" t="s">
        <v>152</v>
      </c>
      <c r="D103" s="163"/>
      <c r="E103" s="164"/>
      <c r="F103" s="164"/>
      <c r="G103" s="165"/>
      <c r="H103" s="144"/>
      <c r="I103" s="144"/>
      <c r="O103" s="145">
        <v>1</v>
      </c>
    </row>
    <row r="104" spans="1:104" ht="22.5" x14ac:dyDescent="0.2">
      <c r="A104" s="163">
        <v>210</v>
      </c>
      <c r="B104" s="166" t="s">
        <v>153</v>
      </c>
      <c r="C104" s="167" t="s">
        <v>235</v>
      </c>
      <c r="D104" s="168" t="s">
        <v>70</v>
      </c>
      <c r="E104" s="169">
        <v>12</v>
      </c>
      <c r="F104" s="169"/>
      <c r="G104" s="170">
        <f t="shared" ref="G104:G109" si="51">E104*F104</f>
        <v>0</v>
      </c>
      <c r="O104" s="145">
        <v>2</v>
      </c>
      <c r="AA104" s="123">
        <v>12</v>
      </c>
      <c r="AB104" s="123">
        <v>0</v>
      </c>
      <c r="AC104" s="123">
        <v>210</v>
      </c>
      <c r="AZ104" s="123">
        <v>2</v>
      </c>
      <c r="BA104" s="123">
        <f t="shared" ref="BA104:BA109" si="52">IF(AZ104=1,G104,0)</f>
        <v>0</v>
      </c>
      <c r="BB104" s="123">
        <f t="shared" ref="BB104:BB109" si="53">IF(AZ104=2,G104,0)</f>
        <v>0</v>
      </c>
      <c r="BC104" s="123">
        <f t="shared" ref="BC104:BC109" si="54">IF(AZ104=3,G104,0)</f>
        <v>0</v>
      </c>
      <c r="BD104" s="123">
        <f t="shared" ref="BD104:BD109" si="55">IF(AZ104=4,G104,0)</f>
        <v>0</v>
      </c>
      <c r="BE104" s="123">
        <f t="shared" ref="BE104:BE109" si="56">IF(AZ104=5,G104,0)</f>
        <v>0</v>
      </c>
      <c r="CZ104" s="123">
        <v>2.2000000000000001E-3</v>
      </c>
    </row>
    <row r="105" spans="1:104" x14ac:dyDescent="0.2">
      <c r="A105" s="163">
        <v>211</v>
      </c>
      <c r="B105" s="166" t="s">
        <v>154</v>
      </c>
      <c r="C105" s="167" t="s">
        <v>155</v>
      </c>
      <c r="D105" s="168" t="s">
        <v>70</v>
      </c>
      <c r="E105" s="169">
        <v>12</v>
      </c>
      <c r="F105" s="169"/>
      <c r="G105" s="170">
        <f t="shared" si="51"/>
        <v>0</v>
      </c>
      <c r="O105" s="145">
        <v>2</v>
      </c>
      <c r="AA105" s="123">
        <v>12</v>
      </c>
      <c r="AB105" s="123">
        <v>0</v>
      </c>
      <c r="AC105" s="123">
        <v>211</v>
      </c>
      <c r="AZ105" s="123">
        <v>2</v>
      </c>
      <c r="BA105" s="123">
        <f t="shared" si="52"/>
        <v>0</v>
      </c>
      <c r="BB105" s="123">
        <f t="shared" si="53"/>
        <v>0</v>
      </c>
      <c r="BC105" s="123">
        <f t="shared" si="54"/>
        <v>0</v>
      </c>
      <c r="BD105" s="123">
        <f t="shared" si="55"/>
        <v>0</v>
      </c>
      <c r="BE105" s="123">
        <f t="shared" si="56"/>
        <v>0</v>
      </c>
      <c r="CZ105" s="123">
        <v>0</v>
      </c>
    </row>
    <row r="106" spans="1:104" ht="22.5" x14ac:dyDescent="0.2">
      <c r="A106" s="163">
        <v>212</v>
      </c>
      <c r="B106" s="166" t="s">
        <v>156</v>
      </c>
      <c r="C106" s="167" t="s">
        <v>157</v>
      </c>
      <c r="D106" s="168" t="s">
        <v>70</v>
      </c>
      <c r="E106" s="169">
        <v>12</v>
      </c>
      <c r="F106" s="169"/>
      <c r="G106" s="170">
        <f t="shared" si="51"/>
        <v>0</v>
      </c>
      <c r="O106" s="145">
        <v>2</v>
      </c>
      <c r="AA106" s="123">
        <v>12</v>
      </c>
      <c r="AB106" s="123">
        <v>0</v>
      </c>
      <c r="AC106" s="123">
        <v>212</v>
      </c>
      <c r="AZ106" s="123">
        <v>2</v>
      </c>
      <c r="BA106" s="123">
        <f t="shared" si="52"/>
        <v>0</v>
      </c>
      <c r="BB106" s="123">
        <f t="shared" si="53"/>
        <v>0</v>
      </c>
      <c r="BC106" s="123">
        <f t="shared" si="54"/>
        <v>0</v>
      </c>
      <c r="BD106" s="123">
        <f t="shared" si="55"/>
        <v>0</v>
      </c>
      <c r="BE106" s="123">
        <f t="shared" si="56"/>
        <v>0</v>
      </c>
      <c r="CZ106" s="123">
        <v>6.4999999999999997E-4</v>
      </c>
    </row>
    <row r="107" spans="1:104" x14ac:dyDescent="0.2">
      <c r="A107" s="163">
        <v>213</v>
      </c>
      <c r="B107" s="166" t="s">
        <v>158</v>
      </c>
      <c r="C107" s="167" t="s">
        <v>159</v>
      </c>
      <c r="D107" s="168" t="s">
        <v>70</v>
      </c>
      <c r="E107" s="169">
        <v>12</v>
      </c>
      <c r="F107" s="169"/>
      <c r="G107" s="170">
        <f t="shared" si="51"/>
        <v>0</v>
      </c>
      <c r="O107" s="145">
        <v>2</v>
      </c>
      <c r="AA107" s="123">
        <v>12</v>
      </c>
      <c r="AB107" s="123">
        <v>0</v>
      </c>
      <c r="AC107" s="123">
        <v>213</v>
      </c>
      <c r="AZ107" s="123">
        <v>2</v>
      </c>
      <c r="BA107" s="123">
        <f t="shared" si="52"/>
        <v>0</v>
      </c>
      <c r="BB107" s="123">
        <f t="shared" si="53"/>
        <v>0</v>
      </c>
      <c r="BC107" s="123">
        <f t="shared" si="54"/>
        <v>0</v>
      </c>
      <c r="BD107" s="123">
        <f t="shared" si="55"/>
        <v>0</v>
      </c>
      <c r="BE107" s="123">
        <f t="shared" si="56"/>
        <v>0</v>
      </c>
      <c r="CZ107" s="123">
        <v>0</v>
      </c>
    </row>
    <row r="108" spans="1:104" x14ac:dyDescent="0.2">
      <c r="A108" s="163">
        <v>216</v>
      </c>
      <c r="B108" s="166" t="s">
        <v>160</v>
      </c>
      <c r="C108" s="167" t="s">
        <v>161</v>
      </c>
      <c r="D108" s="168" t="s">
        <v>72</v>
      </c>
      <c r="E108" s="169">
        <v>0.6</v>
      </c>
      <c r="F108" s="169"/>
      <c r="G108" s="170">
        <f t="shared" si="51"/>
        <v>0</v>
      </c>
      <c r="O108" s="145">
        <v>2</v>
      </c>
      <c r="AA108" s="123">
        <v>12</v>
      </c>
      <c r="AB108" s="123">
        <v>0</v>
      </c>
      <c r="AC108" s="123">
        <v>216</v>
      </c>
      <c r="AZ108" s="123">
        <v>2</v>
      </c>
      <c r="BA108" s="123">
        <f t="shared" si="52"/>
        <v>0</v>
      </c>
      <c r="BB108" s="123">
        <f t="shared" si="53"/>
        <v>0</v>
      </c>
      <c r="BC108" s="123">
        <f t="shared" si="54"/>
        <v>0</v>
      </c>
      <c r="BD108" s="123">
        <f t="shared" si="55"/>
        <v>0</v>
      </c>
      <c r="BE108" s="123">
        <f t="shared" si="56"/>
        <v>0</v>
      </c>
      <c r="CZ108" s="123">
        <v>0</v>
      </c>
    </row>
    <row r="109" spans="1:104" x14ac:dyDescent="0.2">
      <c r="A109" s="163">
        <v>218</v>
      </c>
      <c r="B109" s="166" t="s">
        <v>162</v>
      </c>
      <c r="C109" s="167" t="s">
        <v>163</v>
      </c>
      <c r="D109" s="168" t="s">
        <v>73</v>
      </c>
      <c r="E109" s="169">
        <v>22</v>
      </c>
      <c r="F109" s="169"/>
      <c r="G109" s="170">
        <f t="shared" si="51"/>
        <v>0</v>
      </c>
      <c r="O109" s="145">
        <v>2</v>
      </c>
      <c r="AA109" s="123">
        <v>12</v>
      </c>
      <c r="AB109" s="123">
        <v>0</v>
      </c>
      <c r="AC109" s="123">
        <v>218</v>
      </c>
      <c r="AZ109" s="123">
        <v>2</v>
      </c>
      <c r="BA109" s="123">
        <f t="shared" si="52"/>
        <v>0</v>
      </c>
      <c r="BB109" s="123">
        <f t="shared" si="53"/>
        <v>0</v>
      </c>
      <c r="BC109" s="123">
        <f t="shared" si="54"/>
        <v>0</v>
      </c>
      <c r="BD109" s="123">
        <f t="shared" si="55"/>
        <v>0</v>
      </c>
      <c r="BE109" s="123">
        <f t="shared" si="56"/>
        <v>0</v>
      </c>
      <c r="CZ109" s="123">
        <v>0</v>
      </c>
    </row>
    <row r="110" spans="1:104" x14ac:dyDescent="0.2">
      <c r="A110" s="173"/>
      <c r="B110" s="171" t="s">
        <v>68</v>
      </c>
      <c r="C110" s="172" t="str">
        <f>CONCATENATE(B103," ",C103)</f>
        <v>781 Obklady keramické</v>
      </c>
      <c r="D110" s="173"/>
      <c r="E110" s="174"/>
      <c r="F110" s="174"/>
      <c r="G110" s="175">
        <f>SUM(G104:G109)</f>
        <v>0</v>
      </c>
      <c r="O110" s="145">
        <v>4</v>
      </c>
      <c r="BA110" s="148">
        <f>SUM(BA103:BA109)</f>
        <v>0</v>
      </c>
      <c r="BB110" s="148">
        <f>SUM(BB103:BB109)</f>
        <v>0</v>
      </c>
      <c r="BC110" s="148">
        <f>SUM(BC103:BC109)</f>
        <v>0</v>
      </c>
      <c r="BD110" s="148">
        <f>SUM(BD103:BD109)</f>
        <v>0</v>
      </c>
      <c r="BE110" s="148">
        <f>SUM(BE103:BE109)</f>
        <v>0</v>
      </c>
    </row>
    <row r="111" spans="1:104" x14ac:dyDescent="0.2">
      <c r="A111" s="176" t="s">
        <v>65</v>
      </c>
      <c r="B111" s="161" t="s">
        <v>164</v>
      </c>
      <c r="C111" s="162" t="s">
        <v>165</v>
      </c>
      <c r="D111" s="163"/>
      <c r="E111" s="164"/>
      <c r="F111" s="164"/>
      <c r="G111" s="165"/>
      <c r="H111" s="144"/>
      <c r="I111" s="144"/>
      <c r="O111" s="145">
        <v>1</v>
      </c>
    </row>
    <row r="112" spans="1:104" x14ac:dyDescent="0.2">
      <c r="A112" s="163">
        <v>220</v>
      </c>
      <c r="B112" s="166" t="s">
        <v>166</v>
      </c>
      <c r="C112" s="167" t="s">
        <v>183</v>
      </c>
      <c r="D112" s="168" t="s">
        <v>70</v>
      </c>
      <c r="E112" s="169">
        <v>44</v>
      </c>
      <c r="F112" s="169"/>
      <c r="G112" s="170">
        <f>E112*F112</f>
        <v>0</v>
      </c>
      <c r="O112" s="145">
        <v>2</v>
      </c>
      <c r="AA112" s="123">
        <v>12</v>
      </c>
      <c r="AB112" s="123">
        <v>0</v>
      </c>
      <c r="AC112" s="123">
        <v>220</v>
      </c>
      <c r="AZ112" s="123">
        <v>2</v>
      </c>
      <c r="BA112" s="123">
        <f>IF(AZ112=1,G112,0)</f>
        <v>0</v>
      </c>
      <c r="BB112" s="123">
        <f>IF(AZ112=2,G112,0)</f>
        <v>0</v>
      </c>
      <c r="BC112" s="123">
        <f>IF(AZ112=3,G112,0)</f>
        <v>0</v>
      </c>
      <c r="BD112" s="123">
        <f>IF(AZ112=4,G112,0)</f>
        <v>0</v>
      </c>
      <c r="BE112" s="123">
        <f>IF(AZ112=5,G112,0)</f>
        <v>0</v>
      </c>
      <c r="CZ112" s="123">
        <v>0</v>
      </c>
    </row>
    <row r="113" spans="1:104" x14ac:dyDescent="0.2">
      <c r="A113" s="173"/>
      <c r="B113" s="171" t="s">
        <v>68</v>
      </c>
      <c r="C113" s="172" t="str">
        <f>CONCATENATE(B111," ",C111)</f>
        <v>783 Nátěry</v>
      </c>
      <c r="D113" s="173"/>
      <c r="E113" s="174"/>
      <c r="F113" s="174"/>
      <c r="G113" s="175">
        <f>SUM(G111:G112)</f>
        <v>0</v>
      </c>
      <c r="O113" s="145">
        <v>4</v>
      </c>
      <c r="BA113" s="148">
        <f>SUM(BA111:BA112)</f>
        <v>0</v>
      </c>
      <c r="BB113" s="148">
        <f>SUM(BB111:BB112)</f>
        <v>0</v>
      </c>
      <c r="BC113" s="148">
        <f>SUM(BC111:BC112)</f>
        <v>0</v>
      </c>
      <c r="BD113" s="148">
        <f>SUM(BD111:BD112)</f>
        <v>0</v>
      </c>
      <c r="BE113" s="148">
        <f>SUM(BE111:BE112)</f>
        <v>0</v>
      </c>
    </row>
    <row r="114" spans="1:104" x14ac:dyDescent="0.2">
      <c r="A114" s="176" t="s">
        <v>65</v>
      </c>
      <c r="B114" s="161" t="s">
        <v>167</v>
      </c>
      <c r="C114" s="162" t="s">
        <v>168</v>
      </c>
      <c r="D114" s="163"/>
      <c r="E114" s="164"/>
      <c r="F114" s="164"/>
      <c r="G114" s="165"/>
      <c r="H114" s="144"/>
      <c r="I114" s="144"/>
      <c r="O114" s="145">
        <v>1</v>
      </c>
    </row>
    <row r="115" spans="1:104" x14ac:dyDescent="0.2">
      <c r="A115" s="163">
        <v>222</v>
      </c>
      <c r="B115" s="166" t="s">
        <v>169</v>
      </c>
      <c r="C115" s="167" t="s">
        <v>170</v>
      </c>
      <c r="D115" s="168" t="s">
        <v>70</v>
      </c>
      <c r="E115" s="169">
        <v>341</v>
      </c>
      <c r="F115" s="169"/>
      <c r="G115" s="170">
        <f>E115*F115</f>
        <v>0</v>
      </c>
      <c r="O115" s="145">
        <v>2</v>
      </c>
      <c r="AA115" s="123">
        <v>12</v>
      </c>
      <c r="AB115" s="123">
        <v>0</v>
      </c>
      <c r="AC115" s="123">
        <v>222</v>
      </c>
      <c r="AZ115" s="123">
        <v>2</v>
      </c>
      <c r="BA115" s="123">
        <f>IF(AZ115=1,G115,0)</f>
        <v>0</v>
      </c>
      <c r="BB115" s="123">
        <f>IF(AZ115=2,G115,0)</f>
        <v>0</v>
      </c>
      <c r="BC115" s="123">
        <f>IF(AZ115=3,G115,0)</f>
        <v>0</v>
      </c>
      <c r="BD115" s="123">
        <f>IF(AZ115=4,G115,0)</f>
        <v>0</v>
      </c>
      <c r="BE115" s="123">
        <f>IF(AZ115=5,G115,0)</f>
        <v>0</v>
      </c>
      <c r="CZ115" s="123">
        <v>0</v>
      </c>
    </row>
    <row r="116" spans="1:104" x14ac:dyDescent="0.2">
      <c r="A116" s="173"/>
      <c r="B116" s="171" t="s">
        <v>68</v>
      </c>
      <c r="C116" s="172" t="str">
        <f>CONCATENATE(B114," ",C114)</f>
        <v>784 Malby</v>
      </c>
      <c r="D116" s="173"/>
      <c r="E116" s="174"/>
      <c r="F116" s="174"/>
      <c r="G116" s="175">
        <f>SUM(G114:G115)</f>
        <v>0</v>
      </c>
      <c r="O116" s="145">
        <v>4</v>
      </c>
      <c r="BA116" s="148">
        <f>SUM(BA114:BA115)</f>
        <v>0</v>
      </c>
      <c r="BB116" s="148">
        <f>SUM(BB114:BB115)</f>
        <v>0</v>
      </c>
      <c r="BC116" s="148">
        <f>SUM(BC114:BC115)</f>
        <v>0</v>
      </c>
      <c r="BD116" s="148">
        <f>SUM(BD114:BD115)</f>
        <v>0</v>
      </c>
      <c r="BE116" s="148">
        <f>SUM(BE114:BE115)</f>
        <v>0</v>
      </c>
    </row>
    <row r="117" spans="1:104" x14ac:dyDescent="0.2">
      <c r="A117" s="176" t="s">
        <v>65</v>
      </c>
      <c r="B117" s="161" t="s">
        <v>171</v>
      </c>
      <c r="C117" s="162" t="s">
        <v>172</v>
      </c>
      <c r="D117" s="163"/>
      <c r="E117" s="164"/>
      <c r="F117" s="164"/>
      <c r="G117" s="165"/>
      <c r="H117" s="144"/>
      <c r="I117" s="144"/>
      <c r="O117" s="145">
        <v>1</v>
      </c>
    </row>
    <row r="118" spans="1:104" x14ac:dyDescent="0.2">
      <c r="A118" s="163">
        <v>224</v>
      </c>
      <c r="B118" s="166" t="s">
        <v>71</v>
      </c>
      <c r="C118" s="167" t="s">
        <v>182</v>
      </c>
      <c r="D118" s="168" t="s">
        <v>116</v>
      </c>
      <c r="E118" s="169">
        <v>1</v>
      </c>
      <c r="F118" s="169"/>
      <c r="G118" s="170">
        <f>E118*F118</f>
        <v>0</v>
      </c>
      <c r="O118" s="145">
        <v>2</v>
      </c>
      <c r="AA118" s="123">
        <v>12</v>
      </c>
      <c r="AB118" s="123">
        <v>0</v>
      </c>
      <c r="AC118" s="123">
        <v>224</v>
      </c>
      <c r="AZ118" s="123">
        <v>4</v>
      </c>
      <c r="BA118" s="123">
        <f>IF(AZ118=1,G118,0)</f>
        <v>0</v>
      </c>
      <c r="BB118" s="123">
        <f>IF(AZ118=2,G118,0)</f>
        <v>0</v>
      </c>
      <c r="BC118" s="123">
        <f>IF(AZ118=3,G118,0)</f>
        <v>0</v>
      </c>
      <c r="BD118" s="123">
        <f>IF(AZ118=4,G118,0)</f>
        <v>0</v>
      </c>
      <c r="BE118" s="123">
        <f>IF(AZ118=5,G118,0)</f>
        <v>0</v>
      </c>
      <c r="CZ118" s="123">
        <v>0</v>
      </c>
    </row>
    <row r="119" spans="1:104" x14ac:dyDescent="0.2">
      <c r="A119" s="173"/>
      <c r="B119" s="171" t="s">
        <v>68</v>
      </c>
      <c r="C119" s="172" t="str">
        <f>CONCATENATE(B117," ",C117)</f>
        <v>M21 Elektromontáže</v>
      </c>
      <c r="D119" s="173"/>
      <c r="E119" s="174"/>
      <c r="F119" s="174"/>
      <c r="G119" s="175">
        <f>SUM(G117:G118)</f>
        <v>0</v>
      </c>
      <c r="O119" s="145">
        <v>4</v>
      </c>
      <c r="BA119" s="148">
        <f>SUM(BA117:BA118)</f>
        <v>0</v>
      </c>
      <c r="BB119" s="148">
        <f>SUM(BB117:BB118)</f>
        <v>0</v>
      </c>
      <c r="BC119" s="148">
        <f>SUM(BC117:BC118)</f>
        <v>0</v>
      </c>
      <c r="BD119" s="148">
        <f>SUM(BD117:BD118)</f>
        <v>0</v>
      </c>
      <c r="BE119" s="148">
        <f>SUM(BE117:BE118)</f>
        <v>0</v>
      </c>
    </row>
    <row r="120" spans="1:104" x14ac:dyDescent="0.2">
      <c r="A120" s="176" t="s">
        <v>65</v>
      </c>
      <c r="B120" s="161" t="s">
        <v>173</v>
      </c>
      <c r="C120" s="162" t="s">
        <v>189</v>
      </c>
      <c r="D120" s="163"/>
      <c r="E120" s="164"/>
      <c r="F120" s="164"/>
      <c r="G120" s="165"/>
      <c r="H120" s="144"/>
      <c r="I120" s="144"/>
      <c r="O120" s="145">
        <v>1</v>
      </c>
    </row>
    <row r="121" spans="1:104" x14ac:dyDescent="0.2">
      <c r="A121" s="163">
        <v>226</v>
      </c>
      <c r="B121" s="166" t="s">
        <v>174</v>
      </c>
      <c r="C121" s="167" t="s">
        <v>190</v>
      </c>
      <c r="D121" s="168" t="s">
        <v>121</v>
      </c>
      <c r="E121" s="169">
        <v>250</v>
      </c>
      <c r="F121" s="169"/>
      <c r="G121" s="170">
        <f>E121*F121</f>
        <v>0</v>
      </c>
      <c r="O121" s="145">
        <v>2</v>
      </c>
      <c r="AA121" s="123">
        <v>12</v>
      </c>
      <c r="AB121" s="123">
        <v>0</v>
      </c>
      <c r="AC121" s="123">
        <v>226</v>
      </c>
      <c r="AZ121" s="123">
        <v>1</v>
      </c>
      <c r="BA121" s="123">
        <f>IF(AZ121=1,G121,0)</f>
        <v>0</v>
      </c>
      <c r="BB121" s="123">
        <f>IF(AZ121=2,G121,0)</f>
        <v>0</v>
      </c>
      <c r="BC121" s="123">
        <f>IF(AZ121=3,G121,0)</f>
        <v>0</v>
      </c>
      <c r="BD121" s="123">
        <f>IF(AZ121=4,G121,0)</f>
        <v>0</v>
      </c>
      <c r="BE121" s="123">
        <f>IF(AZ121=5,G121,0)</f>
        <v>0</v>
      </c>
      <c r="CZ121" s="123">
        <v>0</v>
      </c>
    </row>
    <row r="122" spans="1:104" x14ac:dyDescent="0.2">
      <c r="A122" s="173"/>
      <c r="B122" s="171" t="s">
        <v>68</v>
      </c>
      <c r="C122" s="172" t="str">
        <f>CONCATENATE(B120," ",C120)</f>
        <v>774 konstrukce ramp a plošin</v>
      </c>
      <c r="D122" s="173"/>
      <c r="E122" s="174"/>
      <c r="F122" s="174"/>
      <c r="G122" s="175">
        <f>SUM(G120:G121)</f>
        <v>0</v>
      </c>
      <c r="O122" s="145">
        <v>4</v>
      </c>
      <c r="BA122" s="148">
        <f>SUM(BA120:BA121)</f>
        <v>0</v>
      </c>
      <c r="BB122" s="148">
        <f>SUM(BB120:BB121)</f>
        <v>0</v>
      </c>
      <c r="BC122" s="148">
        <f>SUM(BC120:BC121)</f>
        <v>0</v>
      </c>
      <c r="BD122" s="148">
        <f>SUM(BD120:BD121)</f>
        <v>0</v>
      </c>
      <c r="BE122" s="148">
        <f>SUM(BE120:BE121)</f>
        <v>0</v>
      </c>
    </row>
    <row r="123" spans="1:104" x14ac:dyDescent="0.2">
      <c r="A123" s="124"/>
      <c r="B123" s="124"/>
      <c r="C123" s="124"/>
      <c r="D123" s="124"/>
      <c r="E123" s="124"/>
      <c r="F123" s="124"/>
      <c r="G123" s="124"/>
    </row>
    <row r="124" spans="1:104" x14ac:dyDescent="0.2">
      <c r="E124" s="123"/>
    </row>
    <row r="125" spans="1:104" x14ac:dyDescent="0.2">
      <c r="E125" s="123"/>
    </row>
    <row r="126" spans="1:104" x14ac:dyDescent="0.2">
      <c r="E126" s="123"/>
    </row>
    <row r="127" spans="1:104" x14ac:dyDescent="0.2">
      <c r="E127" s="123"/>
    </row>
    <row r="128" spans="1:104" x14ac:dyDescent="0.2">
      <c r="E128" s="123"/>
    </row>
    <row r="129" spans="5:5" x14ac:dyDescent="0.2">
      <c r="E129" s="123"/>
    </row>
    <row r="130" spans="5:5" x14ac:dyDescent="0.2">
      <c r="E130" s="123"/>
    </row>
    <row r="131" spans="5:5" x14ac:dyDescent="0.2">
      <c r="E131" s="123"/>
    </row>
    <row r="132" spans="5:5" x14ac:dyDescent="0.2">
      <c r="E132" s="123"/>
    </row>
    <row r="133" spans="5:5" x14ac:dyDescent="0.2">
      <c r="E133" s="123"/>
    </row>
    <row r="134" spans="5:5" x14ac:dyDescent="0.2">
      <c r="E134" s="123"/>
    </row>
    <row r="135" spans="5:5" x14ac:dyDescent="0.2">
      <c r="E135" s="123"/>
    </row>
    <row r="136" spans="5:5" x14ac:dyDescent="0.2">
      <c r="E136" s="123"/>
    </row>
    <row r="137" spans="5:5" x14ac:dyDescent="0.2">
      <c r="E137" s="123"/>
    </row>
    <row r="138" spans="5:5" x14ac:dyDescent="0.2">
      <c r="E138" s="123"/>
    </row>
    <row r="139" spans="5:5" x14ac:dyDescent="0.2">
      <c r="E139" s="123"/>
    </row>
    <row r="140" spans="5:5" x14ac:dyDescent="0.2">
      <c r="E140" s="123"/>
    </row>
    <row r="141" spans="5:5" x14ac:dyDescent="0.2">
      <c r="E141" s="123"/>
    </row>
    <row r="142" spans="5:5" x14ac:dyDescent="0.2">
      <c r="E142" s="123"/>
    </row>
    <row r="143" spans="5:5" x14ac:dyDescent="0.2">
      <c r="E143" s="123"/>
    </row>
    <row r="144" spans="5:5" x14ac:dyDescent="0.2">
      <c r="E144" s="123"/>
    </row>
    <row r="145" spans="1:7" x14ac:dyDescent="0.2">
      <c r="E145" s="123"/>
    </row>
    <row r="146" spans="1:7" x14ac:dyDescent="0.2">
      <c r="A146" s="149"/>
      <c r="B146" s="149"/>
      <c r="C146" s="149"/>
      <c r="D146" s="149"/>
      <c r="E146" s="149"/>
      <c r="F146" s="149"/>
      <c r="G146" s="149"/>
    </row>
    <row r="147" spans="1:7" x14ac:dyDescent="0.2">
      <c r="A147" s="149"/>
      <c r="B147" s="149"/>
      <c r="C147" s="149"/>
      <c r="D147" s="149"/>
      <c r="E147" s="149"/>
      <c r="F147" s="149"/>
      <c r="G147" s="149"/>
    </row>
    <row r="148" spans="1:7" x14ac:dyDescent="0.2">
      <c r="A148" s="149"/>
      <c r="B148" s="149"/>
      <c r="C148" s="149"/>
      <c r="D148" s="149"/>
      <c r="E148" s="149"/>
      <c r="F148" s="149"/>
      <c r="G148" s="149"/>
    </row>
    <row r="149" spans="1:7" x14ac:dyDescent="0.2">
      <c r="A149" s="149"/>
      <c r="B149" s="149"/>
      <c r="C149" s="149"/>
      <c r="D149" s="149"/>
      <c r="E149" s="149"/>
      <c r="F149" s="149"/>
      <c r="G149" s="149"/>
    </row>
    <row r="150" spans="1:7" x14ac:dyDescent="0.2">
      <c r="E150" s="123"/>
    </row>
    <row r="151" spans="1:7" x14ac:dyDescent="0.2">
      <c r="E151" s="123"/>
    </row>
    <row r="152" spans="1:7" x14ac:dyDescent="0.2">
      <c r="E152" s="123"/>
    </row>
    <row r="153" spans="1:7" x14ac:dyDescent="0.2">
      <c r="E153" s="123"/>
    </row>
    <row r="154" spans="1:7" x14ac:dyDescent="0.2">
      <c r="E154" s="123"/>
    </row>
    <row r="155" spans="1:7" x14ac:dyDescent="0.2">
      <c r="E155" s="123"/>
    </row>
    <row r="156" spans="1:7" x14ac:dyDescent="0.2">
      <c r="E156" s="123"/>
    </row>
    <row r="157" spans="1:7" x14ac:dyDescent="0.2">
      <c r="E157" s="123"/>
    </row>
    <row r="158" spans="1:7" x14ac:dyDescent="0.2">
      <c r="E158" s="123"/>
    </row>
    <row r="159" spans="1:7" x14ac:dyDescent="0.2">
      <c r="E159" s="123"/>
    </row>
    <row r="160" spans="1:7" x14ac:dyDescent="0.2">
      <c r="E160" s="123"/>
    </row>
    <row r="161" spans="5:5" x14ac:dyDescent="0.2">
      <c r="E161" s="123"/>
    </row>
    <row r="162" spans="5:5" x14ac:dyDescent="0.2">
      <c r="E162" s="123"/>
    </row>
    <row r="163" spans="5:5" x14ac:dyDescent="0.2">
      <c r="E163" s="123"/>
    </row>
    <row r="164" spans="5:5" x14ac:dyDescent="0.2">
      <c r="E164" s="123"/>
    </row>
    <row r="165" spans="5:5" x14ac:dyDescent="0.2">
      <c r="E165" s="123"/>
    </row>
    <row r="166" spans="5:5" x14ac:dyDescent="0.2">
      <c r="E166" s="123"/>
    </row>
    <row r="167" spans="5:5" x14ac:dyDescent="0.2">
      <c r="E167" s="123"/>
    </row>
    <row r="168" spans="5:5" x14ac:dyDescent="0.2">
      <c r="E168" s="123"/>
    </row>
    <row r="169" spans="5:5" x14ac:dyDescent="0.2">
      <c r="E169" s="123"/>
    </row>
    <row r="170" spans="5:5" x14ac:dyDescent="0.2">
      <c r="E170" s="123"/>
    </row>
    <row r="171" spans="5:5" x14ac:dyDescent="0.2">
      <c r="E171" s="123"/>
    </row>
    <row r="172" spans="5:5" x14ac:dyDescent="0.2">
      <c r="E172" s="123"/>
    </row>
    <row r="173" spans="5:5" x14ac:dyDescent="0.2">
      <c r="E173" s="123"/>
    </row>
    <row r="174" spans="5:5" x14ac:dyDescent="0.2">
      <c r="E174" s="123"/>
    </row>
    <row r="175" spans="5:5" x14ac:dyDescent="0.2">
      <c r="E175" s="123"/>
    </row>
    <row r="176" spans="5:5" x14ac:dyDescent="0.2">
      <c r="E176" s="123"/>
    </row>
    <row r="177" spans="1:7" x14ac:dyDescent="0.2">
      <c r="E177" s="123"/>
    </row>
    <row r="178" spans="1:7" x14ac:dyDescent="0.2">
      <c r="E178" s="123"/>
    </row>
    <row r="179" spans="1:7" x14ac:dyDescent="0.2">
      <c r="E179" s="123"/>
    </row>
    <row r="180" spans="1:7" x14ac:dyDescent="0.2">
      <c r="E180" s="123"/>
    </row>
    <row r="181" spans="1:7" x14ac:dyDescent="0.2">
      <c r="A181" s="150"/>
      <c r="B181" s="150"/>
    </row>
    <row r="182" spans="1:7" x14ac:dyDescent="0.2">
      <c r="A182" s="149"/>
      <c r="B182" s="149"/>
      <c r="C182" s="152"/>
      <c r="D182" s="152"/>
      <c r="E182" s="153"/>
      <c r="F182" s="152"/>
      <c r="G182" s="154"/>
    </row>
    <row r="183" spans="1:7" x14ac:dyDescent="0.2">
      <c r="A183" s="155"/>
      <c r="B183" s="155"/>
      <c r="C183" s="149"/>
      <c r="D183" s="149"/>
      <c r="E183" s="156"/>
      <c r="F183" s="149"/>
      <c r="G183" s="149"/>
    </row>
    <row r="184" spans="1:7" x14ac:dyDescent="0.2">
      <c r="A184" s="149"/>
      <c r="B184" s="149"/>
      <c r="C184" s="149"/>
      <c r="D184" s="149"/>
      <c r="E184" s="156"/>
      <c r="F184" s="149"/>
      <c r="G184" s="149"/>
    </row>
    <row r="185" spans="1:7" x14ac:dyDescent="0.2">
      <c r="A185" s="149"/>
      <c r="B185" s="149"/>
      <c r="C185" s="149"/>
      <c r="D185" s="149"/>
      <c r="E185" s="156"/>
      <c r="F185" s="149"/>
      <c r="G185" s="149"/>
    </row>
    <row r="186" spans="1:7" x14ac:dyDescent="0.2">
      <c r="A186" s="149"/>
      <c r="B186" s="149"/>
      <c r="C186" s="149"/>
      <c r="D186" s="149"/>
      <c r="E186" s="156"/>
      <c r="F186" s="149"/>
      <c r="G186" s="149"/>
    </row>
    <row r="187" spans="1:7" x14ac:dyDescent="0.2">
      <c r="A187" s="149"/>
      <c r="B187" s="149"/>
      <c r="C187" s="149"/>
      <c r="D187" s="149"/>
      <c r="E187" s="156"/>
      <c r="F187" s="149"/>
      <c r="G187" s="149"/>
    </row>
    <row r="188" spans="1:7" x14ac:dyDescent="0.2">
      <c r="A188" s="149"/>
      <c r="B188" s="149"/>
      <c r="C188" s="149"/>
      <c r="D188" s="149"/>
      <c r="E188" s="156"/>
      <c r="F188" s="149"/>
      <c r="G188" s="149"/>
    </row>
    <row r="189" spans="1:7" x14ac:dyDescent="0.2">
      <c r="A189" s="149"/>
      <c r="B189" s="149"/>
      <c r="C189" s="149"/>
      <c r="D189" s="149"/>
      <c r="E189" s="156"/>
      <c r="F189" s="149"/>
      <c r="G189" s="149"/>
    </row>
    <row r="190" spans="1:7" x14ac:dyDescent="0.2">
      <c r="A190" s="149"/>
      <c r="B190" s="149"/>
      <c r="C190" s="149"/>
      <c r="D190" s="149"/>
      <c r="E190" s="156"/>
      <c r="F190" s="149"/>
      <c r="G190" s="149"/>
    </row>
    <row r="191" spans="1:7" x14ac:dyDescent="0.2">
      <c r="A191" s="149"/>
      <c r="B191" s="149"/>
      <c r="C191" s="149"/>
      <c r="D191" s="149"/>
      <c r="E191" s="156"/>
      <c r="F191" s="149"/>
      <c r="G191" s="149"/>
    </row>
    <row r="192" spans="1:7" x14ac:dyDescent="0.2">
      <c r="A192" s="149"/>
      <c r="B192" s="149"/>
      <c r="C192" s="149"/>
      <c r="D192" s="149"/>
      <c r="E192" s="156"/>
      <c r="F192" s="149"/>
      <c r="G192" s="149"/>
    </row>
    <row r="193" spans="1:7" x14ac:dyDescent="0.2">
      <c r="A193" s="149"/>
      <c r="B193" s="149"/>
      <c r="C193" s="149"/>
      <c r="D193" s="149"/>
      <c r="E193" s="156"/>
      <c r="F193" s="149"/>
      <c r="G193" s="149"/>
    </row>
    <row r="194" spans="1:7" x14ac:dyDescent="0.2">
      <c r="A194" s="149"/>
      <c r="B194" s="149"/>
      <c r="C194" s="149"/>
      <c r="D194" s="149"/>
      <c r="E194" s="156"/>
      <c r="F194" s="149"/>
      <c r="G194" s="149"/>
    </row>
    <row r="195" spans="1:7" x14ac:dyDescent="0.2">
      <c r="A195" s="149"/>
      <c r="B195" s="149"/>
      <c r="C195" s="149"/>
      <c r="D195" s="149"/>
      <c r="E195" s="156"/>
      <c r="F195" s="149"/>
      <c r="G195" s="149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84" orientation="portrait" horizontalDpi="300" r:id="rId1"/>
  <headerFooter alignWithMargins="0">
    <oddFooter>Stránka &amp;P z &amp;N</oddFooter>
  </headerFooter>
  <rowBreaks count="2" manualBreakCount="2">
    <brk id="45" max="6" man="1"/>
    <brk id="7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Melichárek Kamil</cp:lastModifiedBy>
  <dcterms:created xsi:type="dcterms:W3CDTF">2011-03-21T07:55:04Z</dcterms:created>
  <dcterms:modified xsi:type="dcterms:W3CDTF">2012-11-14T13:21:55Z</dcterms:modified>
</cp:coreProperties>
</file>