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40" windowWidth="26445" windowHeight="1321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list'!$F$4</definedName>
    <definedName name="MJ">'Krycí list'!$G$4</definedName>
    <definedName name="Mont">Rekapitulace!$H$10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Položky!$A$1:$G$67</definedName>
    <definedName name="_xlnm.Print_Area" localSheetId="1">Rekapitulace!$A$1:$I$16</definedName>
    <definedName name="PocetMJ">'Krycí list'!$G$7</definedName>
    <definedName name="Poznamka">'Krycí list'!$B$37</definedName>
    <definedName name="Projektant">'Krycí list'!$C$7</definedName>
    <definedName name="PSV">Rekapitulace!$F$10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Rekapitulace!$H$16</definedName>
    <definedName name="VRNKc">Rekapitulace!$E$15</definedName>
    <definedName name="VRNnazev">Rekapitulace!$A$15</definedName>
    <definedName name="VRNproc">Rekapitulace!$F$15</definedName>
    <definedName name="VRNzakl">Rekapitulace!$G$15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BE66" i="3" l="1"/>
  <c r="BD66" i="3"/>
  <c r="BC66" i="3"/>
  <c r="BB66" i="3"/>
  <c r="BA66" i="3"/>
  <c r="G66" i="3"/>
  <c r="BE65" i="3"/>
  <c r="BD65" i="3"/>
  <c r="BC65" i="3"/>
  <c r="BA65" i="3"/>
  <c r="G65" i="3"/>
  <c r="BB65" i="3" s="1"/>
  <c r="BE64" i="3"/>
  <c r="BD64" i="3"/>
  <c r="BC64" i="3"/>
  <c r="BA64" i="3"/>
  <c r="G64" i="3"/>
  <c r="BB64" i="3" s="1"/>
  <c r="BE63" i="3"/>
  <c r="BD63" i="3"/>
  <c r="BC63" i="3"/>
  <c r="BA63" i="3"/>
  <c r="G63" i="3"/>
  <c r="BB63" i="3" s="1"/>
  <c r="BE62" i="3"/>
  <c r="BD62" i="3"/>
  <c r="BC62" i="3"/>
  <c r="BA62" i="3"/>
  <c r="G62" i="3"/>
  <c r="BB62" i="3" s="1"/>
  <c r="BE61" i="3"/>
  <c r="BD61" i="3"/>
  <c r="BC61" i="3"/>
  <c r="BA61" i="3"/>
  <c r="G61" i="3"/>
  <c r="BB61" i="3" s="1"/>
  <c r="BE60" i="3"/>
  <c r="BD60" i="3"/>
  <c r="BC60" i="3"/>
  <c r="BA60" i="3"/>
  <c r="G60" i="3"/>
  <c r="BB60" i="3" s="1"/>
  <c r="BE59" i="3"/>
  <c r="BD59" i="3"/>
  <c r="BC59" i="3"/>
  <c r="BA59" i="3"/>
  <c r="G59" i="3"/>
  <c r="BB59" i="3" s="1"/>
  <c r="BE58" i="3"/>
  <c r="BD58" i="3"/>
  <c r="BC58" i="3"/>
  <c r="BA58" i="3"/>
  <c r="G58" i="3"/>
  <c r="BB58" i="3" s="1"/>
  <c r="BE57" i="3"/>
  <c r="BD57" i="3"/>
  <c r="BC57" i="3"/>
  <c r="BB57" i="3"/>
  <c r="BA57" i="3"/>
  <c r="G57" i="3"/>
  <c r="BE56" i="3"/>
  <c r="BD56" i="3"/>
  <c r="BC56" i="3"/>
  <c r="BA56" i="3"/>
  <c r="G56" i="3"/>
  <c r="BB56" i="3" s="1"/>
  <c r="BE55" i="3"/>
  <c r="BD55" i="3"/>
  <c r="BC55" i="3"/>
  <c r="BA55" i="3"/>
  <c r="G55" i="3"/>
  <c r="BB55" i="3" s="1"/>
  <c r="BE54" i="3"/>
  <c r="BD54" i="3"/>
  <c r="BC54" i="3"/>
  <c r="BA54" i="3"/>
  <c r="G54" i="3"/>
  <c r="BB54" i="3" s="1"/>
  <c r="BE53" i="3"/>
  <c r="BD53" i="3"/>
  <c r="BC53" i="3"/>
  <c r="BA53" i="3"/>
  <c r="G53" i="3"/>
  <c r="BB53" i="3" s="1"/>
  <c r="BE52" i="3"/>
  <c r="BD52" i="3"/>
  <c r="BC52" i="3"/>
  <c r="BA52" i="3"/>
  <c r="G52" i="3"/>
  <c r="BB52" i="3" s="1"/>
  <c r="BE51" i="3"/>
  <c r="BD51" i="3"/>
  <c r="BC51" i="3"/>
  <c r="BA51" i="3"/>
  <c r="G51" i="3"/>
  <c r="BB51" i="3" s="1"/>
  <c r="BE50" i="3"/>
  <c r="BD50" i="3"/>
  <c r="BC50" i="3"/>
  <c r="BA50" i="3"/>
  <c r="G50" i="3"/>
  <c r="BB50" i="3" s="1"/>
  <c r="BE49" i="3"/>
  <c r="BD49" i="3"/>
  <c r="BC49" i="3"/>
  <c r="BA49" i="3"/>
  <c r="G49" i="3"/>
  <c r="BB49" i="3" s="1"/>
  <c r="BE48" i="3"/>
  <c r="BD48" i="3"/>
  <c r="BC48" i="3"/>
  <c r="BA48" i="3"/>
  <c r="G48" i="3"/>
  <c r="BB48" i="3" s="1"/>
  <c r="BE47" i="3"/>
  <c r="BD47" i="3"/>
  <c r="BC47" i="3"/>
  <c r="BA47" i="3"/>
  <c r="G47" i="3"/>
  <c r="BB47" i="3" s="1"/>
  <c r="BE46" i="3"/>
  <c r="BD46" i="3"/>
  <c r="BC46" i="3"/>
  <c r="BA46" i="3"/>
  <c r="G46" i="3"/>
  <c r="BB46" i="3" s="1"/>
  <c r="BE45" i="3"/>
  <c r="BD45" i="3"/>
  <c r="BC45" i="3"/>
  <c r="BB45" i="3"/>
  <c r="BA45" i="3"/>
  <c r="G45" i="3"/>
  <c r="BE44" i="3"/>
  <c r="BD44" i="3"/>
  <c r="BC44" i="3"/>
  <c r="BA44" i="3"/>
  <c r="G44" i="3"/>
  <c r="BB44" i="3" s="1"/>
  <c r="BE43" i="3"/>
  <c r="BD43" i="3"/>
  <c r="BC43" i="3"/>
  <c r="BA43" i="3"/>
  <c r="G43" i="3"/>
  <c r="BB43" i="3" s="1"/>
  <c r="BE42" i="3"/>
  <c r="BD42" i="3"/>
  <c r="BC42" i="3"/>
  <c r="BA42" i="3"/>
  <c r="G42" i="3"/>
  <c r="BB42" i="3" s="1"/>
  <c r="BE41" i="3"/>
  <c r="BD41" i="3"/>
  <c r="BC41" i="3"/>
  <c r="BB41" i="3"/>
  <c r="BA41" i="3"/>
  <c r="G41" i="3"/>
  <c r="BE40" i="3"/>
  <c r="BD40" i="3"/>
  <c r="BC40" i="3"/>
  <c r="BA40" i="3"/>
  <c r="G40" i="3"/>
  <c r="BB40" i="3" s="1"/>
  <c r="BE39" i="3"/>
  <c r="BD39" i="3"/>
  <c r="BC39" i="3"/>
  <c r="BA39" i="3"/>
  <c r="G39" i="3"/>
  <c r="BB39" i="3" s="1"/>
  <c r="BE38" i="3"/>
  <c r="BD38" i="3"/>
  <c r="BC38" i="3"/>
  <c r="BA38" i="3"/>
  <c r="G38" i="3"/>
  <c r="BB38" i="3" s="1"/>
  <c r="BE37" i="3"/>
  <c r="BD37" i="3"/>
  <c r="BC37" i="3"/>
  <c r="BA37" i="3"/>
  <c r="G37" i="3"/>
  <c r="BB37" i="3" s="1"/>
  <c r="BE36" i="3"/>
  <c r="BD36" i="3"/>
  <c r="BC36" i="3"/>
  <c r="BA36" i="3"/>
  <c r="G36" i="3"/>
  <c r="BB36" i="3" s="1"/>
  <c r="BE35" i="3"/>
  <c r="BD35" i="3"/>
  <c r="BC35" i="3"/>
  <c r="BA35" i="3"/>
  <c r="G35" i="3"/>
  <c r="BB35" i="3" s="1"/>
  <c r="BE34" i="3"/>
  <c r="BD34" i="3"/>
  <c r="BC34" i="3"/>
  <c r="BA34" i="3"/>
  <c r="G34" i="3"/>
  <c r="BB34" i="3" s="1"/>
  <c r="BE33" i="3"/>
  <c r="BD33" i="3"/>
  <c r="BC33" i="3"/>
  <c r="BA33" i="3"/>
  <c r="G33" i="3"/>
  <c r="BB33" i="3" s="1"/>
  <c r="BE32" i="3"/>
  <c r="BD32" i="3"/>
  <c r="BC32" i="3"/>
  <c r="BA32" i="3"/>
  <c r="G32" i="3"/>
  <c r="BB32" i="3" s="1"/>
  <c r="BE31" i="3"/>
  <c r="BD31" i="3"/>
  <c r="BC31" i="3"/>
  <c r="BA31" i="3"/>
  <c r="G31" i="3"/>
  <c r="BB31" i="3" s="1"/>
  <c r="BE30" i="3"/>
  <c r="BD30" i="3"/>
  <c r="BC30" i="3"/>
  <c r="BA30" i="3"/>
  <c r="G30" i="3"/>
  <c r="BB30" i="3" s="1"/>
  <c r="B9" i="2"/>
  <c r="A9" i="2"/>
  <c r="C67" i="3"/>
  <c r="BE27" i="3"/>
  <c r="BD27" i="3"/>
  <c r="BC27" i="3"/>
  <c r="BA27" i="3"/>
  <c r="G27" i="3"/>
  <c r="BB27" i="3" s="1"/>
  <c r="BE26" i="3"/>
  <c r="BD26" i="3"/>
  <c r="BC26" i="3"/>
  <c r="BA26" i="3"/>
  <c r="G26" i="3"/>
  <c r="BB26" i="3" s="1"/>
  <c r="BE25" i="3"/>
  <c r="BD25" i="3"/>
  <c r="BC25" i="3"/>
  <c r="BA25" i="3"/>
  <c r="G25" i="3"/>
  <c r="BB25" i="3" s="1"/>
  <c r="BE24" i="3"/>
  <c r="BD24" i="3"/>
  <c r="BC24" i="3"/>
  <c r="BB24" i="3"/>
  <c r="BA24" i="3"/>
  <c r="G24" i="3"/>
  <c r="BE23" i="3"/>
  <c r="BD23" i="3"/>
  <c r="BC23" i="3"/>
  <c r="BA23" i="3"/>
  <c r="G23" i="3"/>
  <c r="BB23" i="3" s="1"/>
  <c r="BE22" i="3"/>
  <c r="BD22" i="3"/>
  <c r="BC22" i="3"/>
  <c r="BA22" i="3"/>
  <c r="G22" i="3"/>
  <c r="BB22" i="3" s="1"/>
  <c r="BE21" i="3"/>
  <c r="BD21" i="3"/>
  <c r="BC21" i="3"/>
  <c r="BB21" i="3"/>
  <c r="BA21" i="3"/>
  <c r="G21" i="3"/>
  <c r="B8" i="2"/>
  <c r="A8" i="2"/>
  <c r="C28" i="3"/>
  <c r="BE18" i="3"/>
  <c r="BD18" i="3"/>
  <c r="BC18" i="3"/>
  <c r="BA18" i="3"/>
  <c r="G18" i="3"/>
  <c r="BB18" i="3" s="1"/>
  <c r="BE17" i="3"/>
  <c r="BD17" i="3"/>
  <c r="BC17" i="3"/>
  <c r="BA17" i="3"/>
  <c r="G17" i="3"/>
  <c r="BB17" i="3" s="1"/>
  <c r="BE16" i="3"/>
  <c r="BD16" i="3"/>
  <c r="BC16" i="3"/>
  <c r="BA16" i="3"/>
  <c r="G16" i="3"/>
  <c r="BB16" i="3" s="1"/>
  <c r="BE15" i="3"/>
  <c r="BD15" i="3"/>
  <c r="BC15" i="3"/>
  <c r="BA15" i="3"/>
  <c r="G15" i="3"/>
  <c r="BB15" i="3" s="1"/>
  <c r="BE14" i="3"/>
  <c r="BD14" i="3"/>
  <c r="BC14" i="3"/>
  <c r="BA14" i="3"/>
  <c r="G14" i="3"/>
  <c r="BB14" i="3" s="1"/>
  <c r="BE13" i="3"/>
  <c r="BD13" i="3"/>
  <c r="BC13" i="3"/>
  <c r="BA13" i="3"/>
  <c r="G13" i="3"/>
  <c r="BB13" i="3" s="1"/>
  <c r="BE12" i="3"/>
  <c r="BD12" i="3"/>
  <c r="BC12" i="3"/>
  <c r="BA12" i="3"/>
  <c r="G12" i="3"/>
  <c r="BB12" i="3" s="1"/>
  <c r="BE11" i="3"/>
  <c r="BD11" i="3"/>
  <c r="BC11" i="3"/>
  <c r="BB11" i="3"/>
  <c r="BA11" i="3"/>
  <c r="G11" i="3"/>
  <c r="BE10" i="3"/>
  <c r="BD10" i="3"/>
  <c r="BC10" i="3"/>
  <c r="BA10" i="3"/>
  <c r="G10" i="3"/>
  <c r="BB10" i="3" s="1"/>
  <c r="BE9" i="3"/>
  <c r="BD9" i="3"/>
  <c r="BC9" i="3"/>
  <c r="BA9" i="3"/>
  <c r="G9" i="3"/>
  <c r="BB9" i="3" s="1"/>
  <c r="BE8" i="3"/>
  <c r="BD8" i="3"/>
  <c r="BC8" i="3"/>
  <c r="BB8" i="3"/>
  <c r="BA8" i="3"/>
  <c r="G8" i="3"/>
  <c r="B7" i="2"/>
  <c r="A7" i="2"/>
  <c r="C19" i="3"/>
  <c r="C4" i="3"/>
  <c r="F3" i="3"/>
  <c r="C3" i="3"/>
  <c r="H16" i="2"/>
  <c r="G22" i="1" s="1"/>
  <c r="G21" i="1" s="1"/>
  <c r="G15" i="2"/>
  <c r="I15" i="2" s="1"/>
  <c r="C2" i="2"/>
  <c r="C1" i="2"/>
  <c r="F33" i="1"/>
  <c r="F31" i="1"/>
  <c r="G8" i="1"/>
  <c r="BD28" i="3" l="1"/>
  <c r="H8" i="2" s="1"/>
  <c r="BC67" i="3"/>
  <c r="G9" i="2" s="1"/>
  <c r="BE19" i="3"/>
  <c r="I7" i="2" s="1"/>
  <c r="BE28" i="3"/>
  <c r="I8" i="2" s="1"/>
  <c r="BE67" i="3"/>
  <c r="I9" i="2" s="1"/>
  <c r="BA19" i="3"/>
  <c r="E7" i="2" s="1"/>
  <c r="E10" i="2" s="1"/>
  <c r="C16" i="1" s="1"/>
  <c r="G19" i="3"/>
  <c r="G28" i="3"/>
  <c r="G67" i="3"/>
  <c r="BA28" i="3"/>
  <c r="E8" i="2" s="1"/>
  <c r="BD19" i="3"/>
  <c r="H7" i="2" s="1"/>
  <c r="BD67" i="3"/>
  <c r="H9" i="2" s="1"/>
  <c r="BA67" i="3"/>
  <c r="E9" i="2" s="1"/>
  <c r="F34" i="1"/>
  <c r="BC19" i="3"/>
  <c r="G7" i="2" s="1"/>
  <c r="BC28" i="3"/>
  <c r="G8" i="2" s="1"/>
  <c r="BB19" i="3"/>
  <c r="F7" i="2" s="1"/>
  <c r="BB28" i="3"/>
  <c r="F8" i="2" s="1"/>
  <c r="BB67" i="3"/>
  <c r="F9" i="2" s="1"/>
  <c r="G10" i="2" l="1"/>
  <c r="C14" i="1" s="1"/>
  <c r="I10" i="2"/>
  <c r="C20" i="1" s="1"/>
  <c r="H10" i="2"/>
  <c r="C15" i="1" s="1"/>
  <c r="F10" i="2"/>
  <c r="C17" i="1" s="1"/>
  <c r="C18" i="1" l="1"/>
  <c r="C21" i="1" s="1"/>
  <c r="C22" i="1" s="1"/>
</calcChain>
</file>

<file path=xl/sharedStrings.xml><?xml version="1.0" encoding="utf-8"?>
<sst xmlns="http://schemas.openxmlformats.org/spreadsheetml/2006/main" count="269" uniqueCount="185">
  <si>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</si>
  <si>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</si>
  <si>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</si>
  <si>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</si>
  <si>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</si>
  <si>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</si>
  <si>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</si>
  <si>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</si>
  <si>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</si>
  <si>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</si>
  <si>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</si>
  <si>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</si>
  <si>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</si>
  <si>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</si>
  <si>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</si>
  <si>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</si>
  <si>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</si>
  <si>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</si>
  <si>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</si>
  <si>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</si>
  <si>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</si>
  <si>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</si>
  <si>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</si>
  <si>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</si>
  <si>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</si>
  <si>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</si>
  <si>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</si>
  <si>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</si>
  <si>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</si>
  <si>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</si>
  <si>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</si>
  <si>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</si>
  <si>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</si>
  <si>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</si>
  <si>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</si>
  <si>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</si>
  <si>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</si>
  <si>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</si>
  <si>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</si>
  <si>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</si>
  <si>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</si>
  <si>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</si>
  <si>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</si>
  <si>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</si>
  <si>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</si>
  <si>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</si>
  <si>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</si>
  <si>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</si>
  <si>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</si>
  <si>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</si>
  <si>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</si>
  <si>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</si>
  <si>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</si>
  <si>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</si>
  <si>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</si>
  <si>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</si>
  <si>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</si>
  <si>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</si>
  <si>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</si>
  <si>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</si>
  <si>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</si>
  <si>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</si>
  <si>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</si>
  <si>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</si>
  <si>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</si>
  <si>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</si>
  <si>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</si>
  <si>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ČŠI ARABSKÁ ZTI</t>
  </si>
  <si>
    <t>blok A,B,C</t>
  </si>
  <si>
    <t>721</t>
  </si>
  <si>
    <t>Vnitřní kanalizace</t>
  </si>
  <si>
    <t>721 17-1808.R00</t>
  </si>
  <si>
    <t xml:space="preserve">Demontáž potrubí z PVC do DN 114 </t>
  </si>
  <si>
    <t>m</t>
  </si>
  <si>
    <t>721 17-6102.R00</t>
  </si>
  <si>
    <t xml:space="preserve">Potrubí HT připojovací DN 40 x 1,8 mm </t>
  </si>
  <si>
    <t>721 17-6103.R00</t>
  </si>
  <si>
    <t xml:space="preserve">Potrubí HT připojovací DN 50 x 1,8 mm </t>
  </si>
  <si>
    <t>721 17-6105.R00</t>
  </si>
  <si>
    <t xml:space="preserve">Potrubí HT připojovací DN 100 x 2,7 mm </t>
  </si>
  <si>
    <t>721 19-4104.R00</t>
  </si>
  <si>
    <t xml:space="preserve">Vyvedení odpadních výpustek D 40 x 1,8 </t>
  </si>
  <si>
    <t>kus</t>
  </si>
  <si>
    <t>721 19-4105.R00</t>
  </si>
  <si>
    <t xml:space="preserve">Vyvedení odpadních výpustek D 50 x 1,8 </t>
  </si>
  <si>
    <t>721 19-4109.R00</t>
  </si>
  <si>
    <t xml:space="preserve">Vyvedení odpadních výpustek D 110 x 2,3 </t>
  </si>
  <si>
    <t>721 29-0111.R00</t>
  </si>
  <si>
    <t xml:space="preserve">Zkouška těsnosti kanalizace vodou DN 125 </t>
  </si>
  <si>
    <t>998 72-1101.R00</t>
  </si>
  <si>
    <t xml:space="preserve">Přesun hmot pro vnitřní kanalizaci, výšky do 6 m </t>
  </si>
  <si>
    <t>t</t>
  </si>
  <si>
    <t>721 17-0909.R00</t>
  </si>
  <si>
    <t xml:space="preserve">Oprava potrubí PVC odpadní, vsazení odbočky DN 110 </t>
  </si>
  <si>
    <t>722</t>
  </si>
  <si>
    <t>Vnitřní vodovod</t>
  </si>
  <si>
    <t>722 17-0801.R00</t>
  </si>
  <si>
    <t xml:space="preserve">Demontáž rozvodů vody z plastů do D 32 </t>
  </si>
  <si>
    <t>722 17-2311.R00</t>
  </si>
  <si>
    <t xml:space="preserve">Potrubí z PPR Instaplast, studená, D 20/2,8 mm </t>
  </si>
  <si>
    <t>722 17-2312.R00</t>
  </si>
  <si>
    <t xml:space="preserve">Potrubí z PPR Instaplast, studená, D 25/3,5 mm </t>
  </si>
  <si>
    <t>722 18-1111.R00</t>
  </si>
  <si>
    <t xml:space="preserve">Ochrana potrubí plstěnými pásy do DN 20 </t>
  </si>
  <si>
    <t>722 18-1113.R00</t>
  </si>
  <si>
    <t xml:space="preserve">Ochrana potrubí plstěnými pásy DN 25 </t>
  </si>
  <si>
    <t>722 29-0234.R00</t>
  </si>
  <si>
    <t xml:space="preserve">Proplach a dezinfekce vodovod.potrubí DN 80 </t>
  </si>
  <si>
    <t>998 72-2101.R00</t>
  </si>
  <si>
    <t xml:space="preserve">Přesun hmot pro vnitřní vodovod, výšky do 6 m </t>
  </si>
  <si>
    <t>725</t>
  </si>
  <si>
    <t>Zařizovací předměty</t>
  </si>
  <si>
    <t>725 11-0811.R00</t>
  </si>
  <si>
    <t xml:space="preserve">Demontáž klozetů splachovacích </t>
  </si>
  <si>
    <t>soubor</t>
  </si>
  <si>
    <t>725 21-0821.R00</t>
  </si>
  <si>
    <t xml:space="preserve">Demontáž umyvadel bez výtokových armatur </t>
  </si>
  <si>
    <t>725 24-0811.R00</t>
  </si>
  <si>
    <t xml:space="preserve">Demontáž sprchových kabin bez výtokových armatur </t>
  </si>
  <si>
    <t>725 33-0820.R00</t>
  </si>
  <si>
    <t xml:space="preserve">Demontáž výlevky diturvitové </t>
  </si>
  <si>
    <t>725 82-0801.R00</t>
  </si>
  <si>
    <t xml:space="preserve">Demontáž baterie nástěnné do G 3/4 </t>
  </si>
  <si>
    <t>725 86-0811.R00</t>
  </si>
  <si>
    <t xml:space="preserve">Demontáž uzávěrek zápachových jednoduchých </t>
  </si>
  <si>
    <t>725 12-2817.R00</t>
  </si>
  <si>
    <t xml:space="preserve">Demontáž pisoárů bez nádrže + 1 záchodkem </t>
  </si>
  <si>
    <t>725 11-9401.R00</t>
  </si>
  <si>
    <t xml:space="preserve">Montáž předstěnových systémů pro zazdění </t>
  </si>
  <si>
    <t>725 12-2232.R00</t>
  </si>
  <si>
    <t>Pisoár  s integrovaným zdrojem, bílý, specifikace viz výkresová dokumentace</t>
  </si>
  <si>
    <t>725 12-9201.R00</t>
  </si>
  <si>
    <t xml:space="preserve">Montáž pisoárového záchodku bez nádrže </t>
  </si>
  <si>
    <t>725 21-2348.R00</t>
  </si>
  <si>
    <t>Um. z diturvitu, bílé min. 500x450mm, vč. kotvení specifikace dle výkresové dokumentace</t>
  </si>
  <si>
    <t>725 24-9101.R00</t>
  </si>
  <si>
    <t xml:space="preserve">Montáž sprchových boxů </t>
  </si>
  <si>
    <t>725 24-9102.R00</t>
  </si>
  <si>
    <t xml:space="preserve">Montáž sprchových mís a vaniček </t>
  </si>
  <si>
    <t>725 24-9106.R00</t>
  </si>
  <si>
    <t>Montáž sprchových koutů zástěny</t>
  </si>
  <si>
    <t>725 29-9101.R00</t>
  </si>
  <si>
    <t xml:space="preserve">Montáž koupelnových doplňků - mýdelníků, držáků ap </t>
  </si>
  <si>
    <t>725 01-4131.R00</t>
  </si>
  <si>
    <t xml:space="preserve">Klozet závěsný  + sedátko duroplast, bílý </t>
  </si>
  <si>
    <t>725 11-2011.R00</t>
  </si>
  <si>
    <t xml:space="preserve">Souprava zvukizolační mezi klozet a stěnu </t>
  </si>
  <si>
    <t>725 11-2011.R02</t>
  </si>
  <si>
    <t xml:space="preserve">tlačítko plast duální </t>
  </si>
  <si>
    <t>725 86-0211.RT1</t>
  </si>
  <si>
    <t>Sifon umyvadlový HL133, 5/4 '' přípoj pračka zpětná klapka, čistící otvor, DN 30, 40</t>
  </si>
  <si>
    <t>725 86-0221.RT1</t>
  </si>
  <si>
    <t>Sifon sprchový PP/PE HL514, DN 40/50 samočisticí, odpadní ventil 6/4 '', zátka, kloub</t>
  </si>
  <si>
    <t>725 81-0401.R00</t>
  </si>
  <si>
    <t xml:space="preserve">Ventil rohový bez přípoj. trubičky T 66 G 1/2 </t>
  </si>
  <si>
    <t>725 11-1251.001</t>
  </si>
  <si>
    <t>Nádrž splachovací  vestavěná ovlád.zepředu pro zazdění</t>
  </si>
  <si>
    <t>725 24-9101.R99</t>
  </si>
  <si>
    <t>sprchová vanička  čtverc800x800, plast, vč. nožiček,</t>
  </si>
  <si>
    <t>725 24-9101.R95</t>
  </si>
  <si>
    <t>sprchové dveře 600/1850 sklo matné al. rám</t>
  </si>
  <si>
    <t>725 24-9101.R93</t>
  </si>
  <si>
    <t xml:space="preserve">sprchová tyč s mýdelníkem, chrom, dl 1100 </t>
  </si>
  <si>
    <t>725 24-9101.R92</t>
  </si>
  <si>
    <t xml:space="preserve">Montáž sprchové tyče </t>
  </si>
  <si>
    <t>725 84-9200.R00</t>
  </si>
  <si>
    <t xml:space="preserve">Montáž baterií sprchových, nastavitelná výška </t>
  </si>
  <si>
    <t>725 84-9200.R99</t>
  </si>
  <si>
    <t xml:space="preserve">hadička nerez 1/2-1/2, dl 50 cm </t>
  </si>
  <si>
    <t>sprchový box - specifikace dle výkresové dokumentace</t>
  </si>
  <si>
    <t xml:space="preserve">sprchová vanička půlkulatá 800x800 vč. nožiček </t>
  </si>
  <si>
    <t>725 24-9101.R96</t>
  </si>
  <si>
    <t>sprchová zástěna půlkulatá 800/1850 sklo matné, al rám</t>
  </si>
  <si>
    <t>725 24-9101.R98</t>
  </si>
  <si>
    <t>sprchová zástěna dveře 800/1850 sklo matné, al. rám</t>
  </si>
  <si>
    <t>725 82-9301.R00</t>
  </si>
  <si>
    <t xml:space="preserve">Montáž baterie umyv.a dřezové stojánkové </t>
  </si>
  <si>
    <t>725 82-9301.R99</t>
  </si>
  <si>
    <t>baterie umyvadlová, chrom, stojánková, páková vč. přip. hadiček</t>
  </si>
  <si>
    <t>725 82-9301.R98</t>
  </si>
  <si>
    <t>baterie sprchová, chrom, páková vč. hadice a růžice</t>
  </si>
  <si>
    <t>998 72-5101.R00</t>
  </si>
  <si>
    <t xml:space="preserve">Přesun hmot pro zařizovací předměty, výšky do 6 m </t>
  </si>
  <si>
    <t>725 98-0113.R00</t>
  </si>
  <si>
    <t xml:space="preserve">Dvířka vanová 300 x 300 mm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</si>
</sst>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7" workbookViewId="0">
      <selection activeCell="C34" sqref="C3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68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67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6"/>
      <c r="D7" s="17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6"/>
      <c r="D8" s="17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78"/>
      <c r="F11" s="179"/>
      <c r="G11" s="180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1"/>
      <c r="C37" s="181"/>
      <c r="D37" s="181"/>
      <c r="E37" s="181"/>
      <c r="F37" s="181"/>
      <c r="G37" s="181"/>
      <c r="H37" t="s">
        <v>4</v>
      </c>
    </row>
    <row r="38" spans="1:8" ht="12.75" customHeight="1" x14ac:dyDescent="0.2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 x14ac:dyDescent="0.2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 x14ac:dyDescent="0.2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 x14ac:dyDescent="0.2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 x14ac:dyDescent="0.2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 x14ac:dyDescent="0.2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 x14ac:dyDescent="0.2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 x14ac:dyDescent="0.2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 x14ac:dyDescent="0.2">
      <c r="B46" s="175"/>
      <c r="C46" s="175"/>
      <c r="D46" s="175"/>
      <c r="E46" s="175"/>
      <c r="F46" s="175"/>
      <c r="G46" s="175"/>
    </row>
    <row r="47" spans="1:8" x14ac:dyDescent="0.2">
      <c r="B47" s="175"/>
      <c r="C47" s="175"/>
      <c r="D47" s="175"/>
      <c r="E47" s="175"/>
      <c r="F47" s="175"/>
      <c r="G47" s="175"/>
    </row>
    <row r="48" spans="1:8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  <row r="51" spans="2:7" x14ac:dyDescent="0.2">
      <c r="B51" s="175"/>
      <c r="C51" s="175"/>
      <c r="D51" s="175"/>
      <c r="E51" s="175"/>
      <c r="F51" s="175"/>
      <c r="G51" s="175"/>
    </row>
    <row r="52" spans="2:7" x14ac:dyDescent="0.2">
      <c r="B52" s="175"/>
      <c r="C52" s="175"/>
      <c r="D52" s="175"/>
      <c r="E52" s="175"/>
      <c r="F52" s="175"/>
      <c r="G52" s="175"/>
    </row>
    <row r="53" spans="2:7" x14ac:dyDescent="0.2">
      <c r="B53" s="175"/>
      <c r="C53" s="175"/>
      <c r="D53" s="175"/>
      <c r="E53" s="175"/>
      <c r="F53" s="175"/>
      <c r="G53" s="175"/>
    </row>
    <row r="54" spans="2:7" x14ac:dyDescent="0.2">
      <c r="B54" s="175"/>
      <c r="C54" s="175"/>
      <c r="D54" s="175"/>
      <c r="E54" s="175"/>
      <c r="F54" s="175"/>
      <c r="G54" s="175"/>
    </row>
    <row r="55" spans="2:7" x14ac:dyDescent="0.2">
      <c r="B55" s="175"/>
      <c r="C55" s="175"/>
      <c r="D55" s="175"/>
      <c r="E55" s="175"/>
      <c r="F55" s="175"/>
      <c r="G55" s="175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7"/>
  <sheetViews>
    <sheetView workbookViewId="0">
      <selection activeCell="A15" sqref="A1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2" t="s">
        <v>5</v>
      </c>
      <c r="B1" s="183"/>
      <c r="C1" s="69" t="str">
        <f>CONCATENATE(cislostavby," ",nazevstavby)</f>
        <v xml:space="preserve"> ČŠI ARABSKÁ ZTI</v>
      </c>
      <c r="D1" s="70"/>
      <c r="E1" s="71"/>
      <c r="F1" s="70"/>
      <c r="G1" s="72"/>
      <c r="H1" s="73"/>
      <c r="I1" s="74"/>
    </row>
    <row r="2" spans="1:57" ht="13.5" thickBot="1" x14ac:dyDescent="0.25">
      <c r="A2" s="184" t="s">
        <v>1</v>
      </c>
      <c r="B2" s="185"/>
      <c r="C2" s="75" t="str">
        <f>CONCATENATE(cisloobjektu," ",nazevobjektu)</f>
        <v xml:space="preserve"> blok A,B,C</v>
      </c>
      <c r="D2" s="76"/>
      <c r="E2" s="77"/>
      <c r="F2" s="76"/>
      <c r="G2" s="186"/>
      <c r="H2" s="186"/>
      <c r="I2" s="187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71" t="str">
        <f>Položky!B7</f>
        <v>721</v>
      </c>
      <c r="B7" s="86" t="str">
        <f>Položky!C7</f>
        <v>Vnitřní kanalizace</v>
      </c>
      <c r="C7" s="87"/>
      <c r="D7" s="88"/>
      <c r="E7" s="172">
        <f>Položky!BA19</f>
        <v>0</v>
      </c>
      <c r="F7" s="173">
        <f>Položky!BB19</f>
        <v>0</v>
      </c>
      <c r="G7" s="173">
        <f>Položky!BC19</f>
        <v>0</v>
      </c>
      <c r="H7" s="173">
        <f>Položky!BD19</f>
        <v>0</v>
      </c>
      <c r="I7" s="174">
        <f>Položky!BE19</f>
        <v>0</v>
      </c>
    </row>
    <row r="8" spans="1:57" s="11" customFormat="1" x14ac:dyDescent="0.2">
      <c r="A8" s="171" t="str">
        <f>Položky!B20</f>
        <v>722</v>
      </c>
      <c r="B8" s="86" t="str">
        <f>Položky!C20</f>
        <v>Vnitřní vodovod</v>
      </c>
      <c r="C8" s="87"/>
      <c r="D8" s="88"/>
      <c r="E8" s="172">
        <f>Položky!BA28</f>
        <v>0</v>
      </c>
      <c r="F8" s="173">
        <f>Položky!BB28</f>
        <v>0</v>
      </c>
      <c r="G8" s="173">
        <f>Položky!BC28</f>
        <v>0</v>
      </c>
      <c r="H8" s="173">
        <f>Položky!BD28</f>
        <v>0</v>
      </c>
      <c r="I8" s="174">
        <f>Položky!BE28</f>
        <v>0</v>
      </c>
    </row>
    <row r="9" spans="1:57" s="11" customFormat="1" ht="13.5" thickBot="1" x14ac:dyDescent="0.25">
      <c r="A9" s="171" t="str">
        <f>Položky!B29</f>
        <v>725</v>
      </c>
      <c r="B9" s="86" t="str">
        <f>Položky!C29</f>
        <v>Zařizovací předměty</v>
      </c>
      <c r="C9" s="87"/>
      <c r="D9" s="88"/>
      <c r="E9" s="172">
        <f>Položky!BA67</f>
        <v>0</v>
      </c>
      <c r="F9" s="173">
        <f>Položky!BB67</f>
        <v>0</v>
      </c>
      <c r="G9" s="173">
        <f>Položky!BC67</f>
        <v>0</v>
      </c>
      <c r="H9" s="173">
        <f>Položky!BD67</f>
        <v>0</v>
      </c>
      <c r="I9" s="174">
        <f>Položky!BE67</f>
        <v>0</v>
      </c>
    </row>
    <row r="10" spans="1:57" s="94" customFormat="1" ht="13.5" thickBot="1" x14ac:dyDescent="0.25">
      <c r="A10" s="89"/>
      <c r="B10" s="81" t="s">
        <v>50</v>
      </c>
      <c r="C10" s="81"/>
      <c r="D10" s="90"/>
      <c r="E10" s="91">
        <f>SUM(E7:E9)</f>
        <v>0</v>
      </c>
      <c r="F10" s="92">
        <f>SUM(F7:F9)</f>
        <v>0</v>
      </c>
      <c r="G10" s="92">
        <f>SUM(G7:G9)</f>
        <v>0</v>
      </c>
      <c r="H10" s="92">
        <f>SUM(H7:H9)</f>
        <v>0</v>
      </c>
      <c r="I10" s="93">
        <f>SUM(I7:I9)</f>
        <v>0</v>
      </c>
    </row>
    <row r="11" spans="1:57" x14ac:dyDescent="0.2">
      <c r="A11" s="87"/>
      <c r="B11" s="87"/>
      <c r="C11" s="87"/>
      <c r="D11" s="87"/>
      <c r="E11" s="87"/>
      <c r="F11" s="87"/>
      <c r="G11" s="87"/>
      <c r="H11" s="87"/>
      <c r="I11" s="87"/>
    </row>
    <row r="12" spans="1:57" ht="19.5" customHeight="1" x14ac:dyDescent="0.25">
      <c r="A12" s="95" t="s">
        <v>51</v>
      </c>
      <c r="B12" s="95"/>
      <c r="C12" s="95"/>
      <c r="D12" s="95"/>
      <c r="E12" s="95"/>
      <c r="F12" s="95"/>
      <c r="G12" s="96"/>
      <c r="H12" s="95"/>
      <c r="I12" s="95"/>
      <c r="BA12" s="30"/>
      <c r="BB12" s="30"/>
      <c r="BC12" s="30"/>
      <c r="BD12" s="30"/>
      <c r="BE12" s="30"/>
    </row>
    <row r="13" spans="1:57" ht="13.5" thickBot="1" x14ac:dyDescent="0.25">
      <c r="A13" s="97"/>
      <c r="B13" s="97"/>
      <c r="C13" s="97"/>
      <c r="D13" s="97"/>
      <c r="E13" s="97"/>
      <c r="F13" s="97"/>
      <c r="G13" s="97"/>
      <c r="H13" s="97"/>
      <c r="I13" s="97"/>
    </row>
    <row r="14" spans="1:57" x14ac:dyDescent="0.2">
      <c r="A14" s="98" t="s">
        <v>52</v>
      </c>
      <c r="B14" s="99"/>
      <c r="C14" s="99"/>
      <c r="D14" s="100"/>
      <c r="E14" s="101" t="s">
        <v>53</v>
      </c>
      <c r="F14" s="102" t="s">
        <v>54</v>
      </c>
      <c r="G14" s="103" t="s">
        <v>55</v>
      </c>
      <c r="H14" s="104"/>
      <c r="I14" s="105" t="s">
        <v>53</v>
      </c>
    </row>
    <row r="15" spans="1:57" x14ac:dyDescent="0.2">
      <c r="A15" s="106"/>
      <c r="B15" s="107"/>
      <c r="C15" s="107"/>
      <c r="D15" s="108"/>
      <c r="E15" s="109"/>
      <c r="F15" s="110"/>
      <c r="G15" s="111">
        <f>CHOOSE(BA15+1,HSV+PSV,HSV+PSV+Mont,HSV+PSV+Dodavka+Mont,HSV,PSV,Mont,Dodavka,Mont+Dodavka,0)</f>
        <v>0</v>
      </c>
      <c r="H15" s="112"/>
      <c r="I15" s="113">
        <f>E15+F15*G15/100</f>
        <v>0</v>
      </c>
      <c r="BA15">
        <v>8</v>
      </c>
    </row>
    <row r="16" spans="1:57" ht="13.5" thickBot="1" x14ac:dyDescent="0.25">
      <c r="A16" s="114"/>
      <c r="B16" s="115" t="s">
        <v>56</v>
      </c>
      <c r="C16" s="116"/>
      <c r="D16" s="117"/>
      <c r="E16" s="118"/>
      <c r="F16" s="119"/>
      <c r="G16" s="119"/>
      <c r="H16" s="188">
        <f>SUM(H15:H15)</f>
        <v>0</v>
      </c>
      <c r="I16" s="189"/>
    </row>
    <row r="17" spans="1:9" x14ac:dyDescent="0.2">
      <c r="A17" s="97"/>
      <c r="B17" s="97"/>
      <c r="C17" s="97"/>
      <c r="D17" s="97"/>
      <c r="E17" s="97"/>
      <c r="F17" s="97"/>
      <c r="G17" s="97"/>
      <c r="H17" s="97"/>
      <c r="I17" s="97"/>
    </row>
    <row r="18" spans="1:9" x14ac:dyDescent="0.2">
      <c r="B18" s="94"/>
      <c r="F18" s="120"/>
      <c r="G18" s="121"/>
      <c r="H18" s="121"/>
      <c r="I18" s="122"/>
    </row>
    <row r="19" spans="1:9" x14ac:dyDescent="0.2">
      <c r="F19" s="120"/>
      <c r="G19" s="121"/>
      <c r="H19" s="121"/>
      <c r="I19" s="122"/>
    </row>
    <row r="20" spans="1:9" x14ac:dyDescent="0.2">
      <c r="F20" s="120"/>
      <c r="G20" s="121"/>
      <c r="H20" s="121"/>
      <c r="I20" s="122"/>
    </row>
    <row r="21" spans="1:9" x14ac:dyDescent="0.2">
      <c r="F21" s="120"/>
      <c r="G21" s="121"/>
      <c r="H21" s="121"/>
      <c r="I21" s="122"/>
    </row>
    <row r="22" spans="1:9" x14ac:dyDescent="0.2">
      <c r="F22" s="120"/>
      <c r="G22" s="121"/>
      <c r="H22" s="121"/>
      <c r="I22" s="122"/>
    </row>
    <row r="23" spans="1:9" x14ac:dyDescent="0.2">
      <c r="F23" s="120"/>
      <c r="G23" s="121"/>
      <c r="H23" s="121"/>
      <c r="I23" s="122"/>
    </row>
    <row r="24" spans="1:9" x14ac:dyDescent="0.2">
      <c r="F24" s="120"/>
      <c r="G24" s="121"/>
      <c r="H24" s="121"/>
      <c r="I24" s="122"/>
    </row>
    <row r="25" spans="1:9" x14ac:dyDescent="0.2">
      <c r="F25" s="120"/>
      <c r="G25" s="121"/>
      <c r="H25" s="121"/>
      <c r="I25" s="122"/>
    </row>
    <row r="26" spans="1:9" x14ac:dyDescent="0.2">
      <c r="F26" s="120"/>
      <c r="G26" s="121"/>
      <c r="H26" s="121"/>
      <c r="I26" s="122"/>
    </row>
    <row r="27" spans="1:9" x14ac:dyDescent="0.2">
      <c r="F27" s="120"/>
      <c r="G27" s="121"/>
      <c r="H27" s="121"/>
      <c r="I27" s="122"/>
    </row>
    <row r="28" spans="1:9" x14ac:dyDescent="0.2">
      <c r="F28" s="120"/>
      <c r="G28" s="121"/>
      <c r="H28" s="121"/>
      <c r="I28" s="122"/>
    </row>
    <row r="29" spans="1:9" x14ac:dyDescent="0.2">
      <c r="F29" s="120"/>
      <c r="G29" s="121"/>
      <c r="H29" s="121"/>
      <c r="I29" s="122"/>
    </row>
    <row r="30" spans="1:9" x14ac:dyDescent="0.2">
      <c r="F30" s="120"/>
      <c r="G30" s="121"/>
      <c r="H30" s="121"/>
      <c r="I30" s="122"/>
    </row>
    <row r="31" spans="1:9" x14ac:dyDescent="0.2">
      <c r="F31" s="120"/>
      <c r="G31" s="121"/>
      <c r="H31" s="121"/>
      <c r="I31" s="122"/>
    </row>
    <row r="32" spans="1:9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</sheetData>
  <mergeCells count="4">
    <mergeCell ref="A1:B1"/>
    <mergeCell ref="A2:B2"/>
    <mergeCell ref="G2:I2"/>
    <mergeCell ref="H16:I1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0"/>
  <sheetViews>
    <sheetView showGridLines="0" showZeros="0" zoomScaleNormal="100" workbookViewId="0">
      <selection activeCell="A67" sqref="A67:IV69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0" t="s">
        <v>57</v>
      </c>
      <c r="B1" s="190"/>
      <c r="C1" s="190"/>
      <c r="D1" s="190"/>
      <c r="E1" s="190"/>
      <c r="F1" s="190"/>
      <c r="G1" s="190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1" t="s">
        <v>5</v>
      </c>
      <c r="B3" s="192"/>
      <c r="C3" s="128" t="str">
        <f>CONCATENATE(cislostavby," ",nazevstavby)</f>
        <v xml:space="preserve"> ČŠI ARABSKÁ ZTI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3" t="s">
        <v>1</v>
      </c>
      <c r="B4" s="194"/>
      <c r="C4" s="133" t="str">
        <f>CONCATENATE(cisloobjektu," ",nazevobjektu)</f>
        <v xml:space="preserve"> blok A,B,C</v>
      </c>
      <c r="D4" s="134"/>
      <c r="E4" s="195"/>
      <c r="F4" s="195"/>
      <c r="G4" s="196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69</v>
      </c>
      <c r="C7" s="145" t="s">
        <v>70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71</v>
      </c>
      <c r="C8" s="153" t="s">
        <v>72</v>
      </c>
      <c r="D8" s="154" t="s">
        <v>73</v>
      </c>
      <c r="E8" s="155">
        <v>1</v>
      </c>
      <c r="F8" s="155">
        <v>0</v>
      </c>
      <c r="G8" s="156">
        <f t="shared" ref="G8:G18" si="0"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2</v>
      </c>
      <c r="BA8" s="123">
        <f t="shared" ref="BA8:BA18" si="1">IF(AZ8=1,G8,0)</f>
        <v>0</v>
      </c>
      <c r="BB8" s="123">
        <f t="shared" ref="BB8:BB18" si="2">IF(AZ8=2,G8,0)</f>
        <v>0</v>
      </c>
      <c r="BC8" s="123">
        <f t="shared" ref="BC8:BC18" si="3">IF(AZ8=3,G8,0)</f>
        <v>0</v>
      </c>
      <c r="BD8" s="123">
        <f t="shared" ref="BD8:BD18" si="4">IF(AZ8=4,G8,0)</f>
        <v>0</v>
      </c>
      <c r="BE8" s="123">
        <f t="shared" ref="BE8:BE18" si="5">IF(AZ8=5,G8,0)</f>
        <v>0</v>
      </c>
      <c r="CZ8" s="123">
        <v>0</v>
      </c>
    </row>
    <row r="9" spans="1:104" x14ac:dyDescent="0.2">
      <c r="A9" s="151">
        <v>2</v>
      </c>
      <c r="B9" s="152" t="s">
        <v>71</v>
      </c>
      <c r="C9" s="153" t="s">
        <v>72</v>
      </c>
      <c r="D9" s="154" t="s">
        <v>73</v>
      </c>
      <c r="E9" s="155">
        <v>54</v>
      </c>
      <c r="F9" s="155">
        <v>0</v>
      </c>
      <c r="G9" s="156">
        <f t="shared" si="0"/>
        <v>0</v>
      </c>
      <c r="O9" s="150">
        <v>2</v>
      </c>
      <c r="AA9" s="123">
        <v>12</v>
      </c>
      <c r="AB9" s="123">
        <v>0</v>
      </c>
      <c r="AC9" s="123">
        <v>2</v>
      </c>
      <c r="AZ9" s="123">
        <v>2</v>
      </c>
      <c r="BA9" s="123">
        <f t="shared" si="1"/>
        <v>0</v>
      </c>
      <c r="BB9" s="123">
        <f t="shared" si="2"/>
        <v>0</v>
      </c>
      <c r="BC9" s="123">
        <f t="shared" si="3"/>
        <v>0</v>
      </c>
      <c r="BD9" s="123">
        <f t="shared" si="4"/>
        <v>0</v>
      </c>
      <c r="BE9" s="123">
        <f t="shared" si="5"/>
        <v>0</v>
      </c>
      <c r="CZ9" s="123">
        <v>0</v>
      </c>
    </row>
    <row r="10" spans="1:104" x14ac:dyDescent="0.2">
      <c r="A10" s="151">
        <v>3</v>
      </c>
      <c r="B10" s="152" t="s">
        <v>74</v>
      </c>
      <c r="C10" s="153" t="s">
        <v>75</v>
      </c>
      <c r="D10" s="154" t="s">
        <v>73</v>
      </c>
      <c r="E10" s="155">
        <v>18</v>
      </c>
      <c r="F10" s="155">
        <v>0</v>
      </c>
      <c r="G10" s="156">
        <f t="shared" si="0"/>
        <v>0</v>
      </c>
      <c r="O10" s="150">
        <v>2</v>
      </c>
      <c r="AA10" s="123">
        <v>12</v>
      </c>
      <c r="AB10" s="123">
        <v>0</v>
      </c>
      <c r="AC10" s="123">
        <v>3</v>
      </c>
      <c r="AZ10" s="123">
        <v>2</v>
      </c>
      <c r="BA10" s="123">
        <f t="shared" si="1"/>
        <v>0</v>
      </c>
      <c r="BB10" s="123">
        <f t="shared" si="2"/>
        <v>0</v>
      </c>
      <c r="BC10" s="123">
        <f t="shared" si="3"/>
        <v>0</v>
      </c>
      <c r="BD10" s="123">
        <f t="shared" si="4"/>
        <v>0</v>
      </c>
      <c r="BE10" s="123">
        <f t="shared" si="5"/>
        <v>0</v>
      </c>
      <c r="CZ10" s="123">
        <v>3.8000000000000002E-4</v>
      </c>
    </row>
    <row r="11" spans="1:104" x14ac:dyDescent="0.2">
      <c r="A11" s="151">
        <v>4</v>
      </c>
      <c r="B11" s="152" t="s">
        <v>76</v>
      </c>
      <c r="C11" s="153" t="s">
        <v>77</v>
      </c>
      <c r="D11" s="154" t="s">
        <v>73</v>
      </c>
      <c r="E11" s="155">
        <v>13</v>
      </c>
      <c r="F11" s="155">
        <v>0</v>
      </c>
      <c r="G11" s="156">
        <f t="shared" si="0"/>
        <v>0</v>
      </c>
      <c r="O11" s="150">
        <v>2</v>
      </c>
      <c r="AA11" s="123">
        <v>12</v>
      </c>
      <c r="AB11" s="123">
        <v>0</v>
      </c>
      <c r="AC11" s="123">
        <v>4</v>
      </c>
      <c r="AZ11" s="123">
        <v>2</v>
      </c>
      <c r="BA11" s="123">
        <f t="shared" si="1"/>
        <v>0</v>
      </c>
      <c r="BB11" s="123">
        <f t="shared" si="2"/>
        <v>0</v>
      </c>
      <c r="BC11" s="123">
        <f t="shared" si="3"/>
        <v>0</v>
      </c>
      <c r="BD11" s="123">
        <f t="shared" si="4"/>
        <v>0</v>
      </c>
      <c r="BE11" s="123">
        <f t="shared" si="5"/>
        <v>0</v>
      </c>
      <c r="CZ11" s="123">
        <v>4.6999999999999999E-4</v>
      </c>
    </row>
    <row r="12" spans="1:104" x14ac:dyDescent="0.2">
      <c r="A12" s="151">
        <v>5</v>
      </c>
      <c r="B12" s="152" t="s">
        <v>78</v>
      </c>
      <c r="C12" s="153" t="s">
        <v>79</v>
      </c>
      <c r="D12" s="154" t="s">
        <v>73</v>
      </c>
      <c r="E12" s="155">
        <v>22</v>
      </c>
      <c r="F12" s="155">
        <v>0</v>
      </c>
      <c r="G12" s="156">
        <f t="shared" si="0"/>
        <v>0</v>
      </c>
      <c r="O12" s="150">
        <v>2</v>
      </c>
      <c r="AA12" s="123">
        <v>12</v>
      </c>
      <c r="AB12" s="123">
        <v>0</v>
      </c>
      <c r="AC12" s="123">
        <v>5</v>
      </c>
      <c r="AZ12" s="123">
        <v>2</v>
      </c>
      <c r="BA12" s="123">
        <f t="shared" si="1"/>
        <v>0</v>
      </c>
      <c r="BB12" s="123">
        <f t="shared" si="2"/>
        <v>0</v>
      </c>
      <c r="BC12" s="123">
        <f t="shared" si="3"/>
        <v>0</v>
      </c>
      <c r="BD12" s="123">
        <f t="shared" si="4"/>
        <v>0</v>
      </c>
      <c r="BE12" s="123">
        <f t="shared" si="5"/>
        <v>0</v>
      </c>
      <c r="CZ12" s="123">
        <v>1.5200000000000001E-3</v>
      </c>
    </row>
    <row r="13" spans="1:104" x14ac:dyDescent="0.2">
      <c r="A13" s="151">
        <v>6</v>
      </c>
      <c r="B13" s="152" t="s">
        <v>80</v>
      </c>
      <c r="C13" s="153" t="s">
        <v>81</v>
      </c>
      <c r="D13" s="154" t="s">
        <v>82</v>
      </c>
      <c r="E13" s="155">
        <v>10</v>
      </c>
      <c r="F13" s="155">
        <v>0</v>
      </c>
      <c r="G13" s="156">
        <f t="shared" si="0"/>
        <v>0</v>
      </c>
      <c r="O13" s="150">
        <v>2</v>
      </c>
      <c r="AA13" s="123">
        <v>12</v>
      </c>
      <c r="AB13" s="123">
        <v>0</v>
      </c>
      <c r="AC13" s="123">
        <v>6</v>
      </c>
      <c r="AZ13" s="123">
        <v>2</v>
      </c>
      <c r="BA13" s="123">
        <f t="shared" si="1"/>
        <v>0</v>
      </c>
      <c r="BB13" s="123">
        <f t="shared" si="2"/>
        <v>0</v>
      </c>
      <c r="BC13" s="123">
        <f t="shared" si="3"/>
        <v>0</v>
      </c>
      <c r="BD13" s="123">
        <f t="shared" si="4"/>
        <v>0</v>
      </c>
      <c r="BE13" s="123">
        <f t="shared" si="5"/>
        <v>0</v>
      </c>
      <c r="CZ13" s="123">
        <v>0</v>
      </c>
    </row>
    <row r="14" spans="1:104" x14ac:dyDescent="0.2">
      <c r="A14" s="151">
        <v>7</v>
      </c>
      <c r="B14" s="152" t="s">
        <v>83</v>
      </c>
      <c r="C14" s="153" t="s">
        <v>84</v>
      </c>
      <c r="D14" s="154" t="s">
        <v>82</v>
      </c>
      <c r="E14" s="155">
        <v>7</v>
      </c>
      <c r="F14" s="155">
        <v>0</v>
      </c>
      <c r="G14" s="156">
        <f t="shared" si="0"/>
        <v>0</v>
      </c>
      <c r="O14" s="150">
        <v>2</v>
      </c>
      <c r="AA14" s="123">
        <v>12</v>
      </c>
      <c r="AB14" s="123">
        <v>0</v>
      </c>
      <c r="AC14" s="123">
        <v>7</v>
      </c>
      <c r="AZ14" s="123">
        <v>2</v>
      </c>
      <c r="BA14" s="123">
        <f t="shared" si="1"/>
        <v>0</v>
      </c>
      <c r="BB14" s="123">
        <f t="shared" si="2"/>
        <v>0</v>
      </c>
      <c r="BC14" s="123">
        <f t="shared" si="3"/>
        <v>0</v>
      </c>
      <c r="BD14" s="123">
        <f t="shared" si="4"/>
        <v>0</v>
      </c>
      <c r="BE14" s="123">
        <f t="shared" si="5"/>
        <v>0</v>
      </c>
      <c r="CZ14" s="123">
        <v>0</v>
      </c>
    </row>
    <row r="15" spans="1:104" x14ac:dyDescent="0.2">
      <c r="A15" s="151">
        <v>8</v>
      </c>
      <c r="B15" s="152" t="s">
        <v>85</v>
      </c>
      <c r="C15" s="153" t="s">
        <v>86</v>
      </c>
      <c r="D15" s="154" t="s">
        <v>82</v>
      </c>
      <c r="E15" s="155">
        <v>10</v>
      </c>
      <c r="F15" s="155">
        <v>0</v>
      </c>
      <c r="G15" s="156">
        <f t="shared" si="0"/>
        <v>0</v>
      </c>
      <c r="O15" s="150">
        <v>2</v>
      </c>
      <c r="AA15" s="123">
        <v>12</v>
      </c>
      <c r="AB15" s="123">
        <v>0</v>
      </c>
      <c r="AC15" s="123">
        <v>8</v>
      </c>
      <c r="AZ15" s="123">
        <v>2</v>
      </c>
      <c r="BA15" s="123">
        <f t="shared" si="1"/>
        <v>0</v>
      </c>
      <c r="BB15" s="123">
        <f t="shared" si="2"/>
        <v>0</v>
      </c>
      <c r="BC15" s="123">
        <f t="shared" si="3"/>
        <v>0</v>
      </c>
      <c r="BD15" s="123">
        <f t="shared" si="4"/>
        <v>0</v>
      </c>
      <c r="BE15" s="123">
        <f t="shared" si="5"/>
        <v>0</v>
      </c>
      <c r="CZ15" s="123">
        <v>0</v>
      </c>
    </row>
    <row r="16" spans="1:104" x14ac:dyDescent="0.2">
      <c r="A16" s="151">
        <v>9</v>
      </c>
      <c r="B16" s="152" t="s">
        <v>87</v>
      </c>
      <c r="C16" s="153" t="s">
        <v>88</v>
      </c>
      <c r="D16" s="154" t="s">
        <v>73</v>
      </c>
      <c r="E16" s="155">
        <v>53</v>
      </c>
      <c r="F16" s="155">
        <v>0</v>
      </c>
      <c r="G16" s="156">
        <f t="shared" si="0"/>
        <v>0</v>
      </c>
      <c r="O16" s="150">
        <v>2</v>
      </c>
      <c r="AA16" s="123">
        <v>12</v>
      </c>
      <c r="AB16" s="123">
        <v>0</v>
      </c>
      <c r="AC16" s="123">
        <v>9</v>
      </c>
      <c r="AZ16" s="123">
        <v>2</v>
      </c>
      <c r="BA16" s="123">
        <f t="shared" si="1"/>
        <v>0</v>
      </c>
      <c r="BB16" s="123">
        <f t="shared" si="2"/>
        <v>0</v>
      </c>
      <c r="BC16" s="123">
        <f t="shared" si="3"/>
        <v>0</v>
      </c>
      <c r="BD16" s="123">
        <f t="shared" si="4"/>
        <v>0</v>
      </c>
      <c r="BE16" s="123">
        <f t="shared" si="5"/>
        <v>0</v>
      </c>
      <c r="CZ16" s="123">
        <v>0</v>
      </c>
    </row>
    <row r="17" spans="1:104" x14ac:dyDescent="0.2">
      <c r="A17" s="151">
        <v>10</v>
      </c>
      <c r="B17" s="152" t="s">
        <v>89</v>
      </c>
      <c r="C17" s="153" t="s">
        <v>90</v>
      </c>
      <c r="D17" s="154" t="s">
        <v>91</v>
      </c>
      <c r="E17" s="155">
        <v>0.46</v>
      </c>
      <c r="F17" s="155">
        <v>0</v>
      </c>
      <c r="G17" s="156">
        <f t="shared" si="0"/>
        <v>0</v>
      </c>
      <c r="O17" s="150">
        <v>2</v>
      </c>
      <c r="AA17" s="123">
        <v>12</v>
      </c>
      <c r="AB17" s="123">
        <v>0</v>
      </c>
      <c r="AC17" s="123">
        <v>10</v>
      </c>
      <c r="AZ17" s="123">
        <v>2</v>
      </c>
      <c r="BA17" s="123">
        <f t="shared" si="1"/>
        <v>0</v>
      </c>
      <c r="BB17" s="123">
        <f t="shared" si="2"/>
        <v>0</v>
      </c>
      <c r="BC17" s="123">
        <f t="shared" si="3"/>
        <v>0</v>
      </c>
      <c r="BD17" s="123">
        <f t="shared" si="4"/>
        <v>0</v>
      </c>
      <c r="BE17" s="123">
        <f t="shared" si="5"/>
        <v>0</v>
      </c>
      <c r="CZ17" s="123">
        <v>0</v>
      </c>
    </row>
    <row r="18" spans="1:104" x14ac:dyDescent="0.2">
      <c r="A18" s="151">
        <v>11</v>
      </c>
      <c r="B18" s="152" t="s">
        <v>92</v>
      </c>
      <c r="C18" s="153" t="s">
        <v>93</v>
      </c>
      <c r="D18" s="154" t="s">
        <v>82</v>
      </c>
      <c r="E18" s="155">
        <v>12</v>
      </c>
      <c r="F18" s="155">
        <v>0</v>
      </c>
      <c r="G18" s="156">
        <f t="shared" si="0"/>
        <v>0</v>
      </c>
      <c r="O18" s="150">
        <v>2</v>
      </c>
      <c r="AA18" s="123">
        <v>12</v>
      </c>
      <c r="AB18" s="123">
        <v>0</v>
      </c>
      <c r="AC18" s="123">
        <v>11</v>
      </c>
      <c r="AZ18" s="123">
        <v>2</v>
      </c>
      <c r="BA18" s="123">
        <f t="shared" si="1"/>
        <v>0</v>
      </c>
      <c r="BB18" s="123">
        <f t="shared" si="2"/>
        <v>0</v>
      </c>
      <c r="BC18" s="123">
        <f t="shared" si="3"/>
        <v>0</v>
      </c>
      <c r="BD18" s="123">
        <f t="shared" si="4"/>
        <v>0</v>
      </c>
      <c r="BE18" s="123">
        <f t="shared" si="5"/>
        <v>0</v>
      </c>
      <c r="CZ18" s="123">
        <v>7.3999999999999999E-4</v>
      </c>
    </row>
    <row r="19" spans="1:104" x14ac:dyDescent="0.2">
      <c r="A19" s="157"/>
      <c r="B19" s="158" t="s">
        <v>66</v>
      </c>
      <c r="C19" s="159" t="str">
        <f>CONCATENATE(B7," ",C7)</f>
        <v>721 Vnitřní kanalizace</v>
      </c>
      <c r="D19" s="157"/>
      <c r="E19" s="160"/>
      <c r="F19" s="160"/>
      <c r="G19" s="161">
        <f>SUM(G7:G18)</f>
        <v>0</v>
      </c>
      <c r="O19" s="150">
        <v>4</v>
      </c>
      <c r="BA19" s="162">
        <f>SUM(BA7:BA18)</f>
        <v>0</v>
      </c>
      <c r="BB19" s="162">
        <f>SUM(BB7:BB18)</f>
        <v>0</v>
      </c>
      <c r="BC19" s="162">
        <f>SUM(BC7:BC18)</f>
        <v>0</v>
      </c>
      <c r="BD19" s="162">
        <f>SUM(BD7:BD18)</f>
        <v>0</v>
      </c>
      <c r="BE19" s="162">
        <f>SUM(BE7:BE18)</f>
        <v>0</v>
      </c>
    </row>
    <row r="20" spans="1:104" x14ac:dyDescent="0.2">
      <c r="A20" s="143" t="s">
        <v>65</v>
      </c>
      <c r="B20" s="144" t="s">
        <v>94</v>
      </c>
      <c r="C20" s="145" t="s">
        <v>95</v>
      </c>
      <c r="D20" s="146"/>
      <c r="E20" s="147"/>
      <c r="F20" s="147"/>
      <c r="G20" s="148"/>
      <c r="H20" s="149"/>
      <c r="I20" s="149"/>
      <c r="O20" s="150">
        <v>1</v>
      </c>
    </row>
    <row r="21" spans="1:104" x14ac:dyDescent="0.2">
      <c r="A21" s="151">
        <v>12</v>
      </c>
      <c r="B21" s="152" t="s">
        <v>96</v>
      </c>
      <c r="C21" s="153" t="s">
        <v>97</v>
      </c>
      <c r="D21" s="154" t="s">
        <v>73</v>
      </c>
      <c r="E21" s="155">
        <v>150</v>
      </c>
      <c r="F21" s="155">
        <v>0</v>
      </c>
      <c r="G21" s="156">
        <f t="shared" ref="G21:G27" si="6">E21*F21</f>
        <v>0</v>
      </c>
      <c r="O21" s="150">
        <v>2</v>
      </c>
      <c r="AA21" s="123">
        <v>12</v>
      </c>
      <c r="AB21" s="123">
        <v>0</v>
      </c>
      <c r="AC21" s="123">
        <v>12</v>
      </c>
      <c r="AZ21" s="123">
        <v>2</v>
      </c>
      <c r="BA21" s="123">
        <f t="shared" ref="BA21:BA27" si="7">IF(AZ21=1,G21,0)</f>
        <v>0</v>
      </c>
      <c r="BB21" s="123">
        <f t="shared" ref="BB21:BB27" si="8">IF(AZ21=2,G21,0)</f>
        <v>0</v>
      </c>
      <c r="BC21" s="123">
        <f t="shared" ref="BC21:BC27" si="9">IF(AZ21=3,G21,0)</f>
        <v>0</v>
      </c>
      <c r="BD21" s="123">
        <f t="shared" ref="BD21:BD27" si="10">IF(AZ21=4,G21,0)</f>
        <v>0</v>
      </c>
      <c r="BE21" s="123">
        <f t="shared" ref="BE21:BE27" si="11">IF(AZ21=5,G21,0)</f>
        <v>0</v>
      </c>
      <c r="CZ21" s="123">
        <v>0</v>
      </c>
    </row>
    <row r="22" spans="1:104" x14ac:dyDescent="0.2">
      <c r="A22" s="151">
        <v>13</v>
      </c>
      <c r="B22" s="152" t="s">
        <v>98</v>
      </c>
      <c r="C22" s="153" t="s">
        <v>99</v>
      </c>
      <c r="D22" s="154" t="s">
        <v>73</v>
      </c>
      <c r="E22" s="155">
        <v>159</v>
      </c>
      <c r="F22" s="155">
        <v>0</v>
      </c>
      <c r="G22" s="156">
        <f t="shared" si="6"/>
        <v>0</v>
      </c>
      <c r="O22" s="150">
        <v>2</v>
      </c>
      <c r="AA22" s="123">
        <v>12</v>
      </c>
      <c r="AB22" s="123">
        <v>0</v>
      </c>
      <c r="AC22" s="123">
        <v>13</v>
      </c>
      <c r="AZ22" s="123">
        <v>2</v>
      </c>
      <c r="BA22" s="123">
        <f t="shared" si="7"/>
        <v>0</v>
      </c>
      <c r="BB22" s="123">
        <f t="shared" si="8"/>
        <v>0</v>
      </c>
      <c r="BC22" s="123">
        <f t="shared" si="9"/>
        <v>0</v>
      </c>
      <c r="BD22" s="123">
        <f t="shared" si="10"/>
        <v>0</v>
      </c>
      <c r="BE22" s="123">
        <f t="shared" si="11"/>
        <v>0</v>
      </c>
      <c r="CZ22" s="123">
        <v>4.0000000000000001E-3</v>
      </c>
    </row>
    <row r="23" spans="1:104" x14ac:dyDescent="0.2">
      <c r="A23" s="151">
        <v>14</v>
      </c>
      <c r="B23" s="152" t="s">
        <v>100</v>
      </c>
      <c r="C23" s="153" t="s">
        <v>101</v>
      </c>
      <c r="D23" s="154" t="s">
        <v>73</v>
      </c>
      <c r="E23" s="155">
        <v>18</v>
      </c>
      <c r="F23" s="155">
        <v>0</v>
      </c>
      <c r="G23" s="156">
        <f t="shared" si="6"/>
        <v>0</v>
      </c>
      <c r="O23" s="150">
        <v>2</v>
      </c>
      <c r="AA23" s="123">
        <v>12</v>
      </c>
      <c r="AB23" s="123">
        <v>0</v>
      </c>
      <c r="AC23" s="123">
        <v>14</v>
      </c>
      <c r="AZ23" s="123">
        <v>2</v>
      </c>
      <c r="BA23" s="123">
        <f t="shared" si="7"/>
        <v>0</v>
      </c>
      <c r="BB23" s="123">
        <f t="shared" si="8"/>
        <v>0</v>
      </c>
      <c r="BC23" s="123">
        <f t="shared" si="9"/>
        <v>0</v>
      </c>
      <c r="BD23" s="123">
        <f t="shared" si="10"/>
        <v>0</v>
      </c>
      <c r="BE23" s="123">
        <f t="shared" si="11"/>
        <v>0</v>
      </c>
      <c r="CZ23" s="123">
        <v>5.1799999999999997E-3</v>
      </c>
    </row>
    <row r="24" spans="1:104" x14ac:dyDescent="0.2">
      <c r="A24" s="151">
        <v>15</v>
      </c>
      <c r="B24" s="152" t="s">
        <v>102</v>
      </c>
      <c r="C24" s="153" t="s">
        <v>103</v>
      </c>
      <c r="D24" s="154" t="s">
        <v>73</v>
      </c>
      <c r="E24" s="155">
        <v>159</v>
      </c>
      <c r="F24" s="155">
        <v>0</v>
      </c>
      <c r="G24" s="156">
        <f t="shared" si="6"/>
        <v>0</v>
      </c>
      <c r="O24" s="150">
        <v>2</v>
      </c>
      <c r="AA24" s="123">
        <v>12</v>
      </c>
      <c r="AB24" s="123">
        <v>0</v>
      </c>
      <c r="AC24" s="123">
        <v>15</v>
      </c>
      <c r="AZ24" s="123">
        <v>2</v>
      </c>
      <c r="BA24" s="123">
        <f t="shared" si="7"/>
        <v>0</v>
      </c>
      <c r="BB24" s="123">
        <f t="shared" si="8"/>
        <v>0</v>
      </c>
      <c r="BC24" s="123">
        <f t="shared" si="9"/>
        <v>0</v>
      </c>
      <c r="BD24" s="123">
        <f t="shared" si="10"/>
        <v>0</v>
      </c>
      <c r="BE24" s="123">
        <f t="shared" si="11"/>
        <v>0</v>
      </c>
      <c r="CZ24" s="123">
        <v>1.2999999999999999E-4</v>
      </c>
    </row>
    <row r="25" spans="1:104" x14ac:dyDescent="0.2">
      <c r="A25" s="151">
        <v>16</v>
      </c>
      <c r="B25" s="152" t="s">
        <v>104</v>
      </c>
      <c r="C25" s="153" t="s">
        <v>105</v>
      </c>
      <c r="D25" s="154" t="s">
        <v>73</v>
      </c>
      <c r="E25" s="155">
        <v>18</v>
      </c>
      <c r="F25" s="155">
        <v>0</v>
      </c>
      <c r="G25" s="156">
        <f t="shared" si="6"/>
        <v>0</v>
      </c>
      <c r="O25" s="150">
        <v>2</v>
      </c>
      <c r="AA25" s="123">
        <v>12</v>
      </c>
      <c r="AB25" s="123">
        <v>0</v>
      </c>
      <c r="AC25" s="123">
        <v>16</v>
      </c>
      <c r="AZ25" s="123">
        <v>2</v>
      </c>
      <c r="BA25" s="123">
        <f t="shared" si="7"/>
        <v>0</v>
      </c>
      <c r="BB25" s="123">
        <f t="shared" si="8"/>
        <v>0</v>
      </c>
      <c r="BC25" s="123">
        <f t="shared" si="9"/>
        <v>0</v>
      </c>
      <c r="BD25" s="123">
        <f t="shared" si="10"/>
        <v>0</v>
      </c>
      <c r="BE25" s="123">
        <f t="shared" si="11"/>
        <v>0</v>
      </c>
      <c r="CZ25" s="123">
        <v>1.6000000000000001E-4</v>
      </c>
    </row>
    <row r="26" spans="1:104" x14ac:dyDescent="0.2">
      <c r="A26" s="151">
        <v>17</v>
      </c>
      <c r="B26" s="152" t="s">
        <v>106</v>
      </c>
      <c r="C26" s="153" t="s">
        <v>107</v>
      </c>
      <c r="D26" s="154" t="s">
        <v>73</v>
      </c>
      <c r="E26" s="155">
        <v>177</v>
      </c>
      <c r="F26" s="155">
        <v>0</v>
      </c>
      <c r="G26" s="156">
        <f t="shared" si="6"/>
        <v>0</v>
      </c>
      <c r="O26" s="150">
        <v>2</v>
      </c>
      <c r="AA26" s="123">
        <v>12</v>
      </c>
      <c r="AB26" s="123">
        <v>0</v>
      </c>
      <c r="AC26" s="123">
        <v>17</v>
      </c>
      <c r="AZ26" s="123">
        <v>2</v>
      </c>
      <c r="BA26" s="123">
        <f t="shared" si="7"/>
        <v>0</v>
      </c>
      <c r="BB26" s="123">
        <f t="shared" si="8"/>
        <v>0</v>
      </c>
      <c r="BC26" s="123">
        <f t="shared" si="9"/>
        <v>0</v>
      </c>
      <c r="BD26" s="123">
        <f t="shared" si="10"/>
        <v>0</v>
      </c>
      <c r="BE26" s="123">
        <f t="shared" si="11"/>
        <v>0</v>
      </c>
      <c r="CZ26" s="123">
        <v>1.0000000000000001E-5</v>
      </c>
    </row>
    <row r="27" spans="1:104" x14ac:dyDescent="0.2">
      <c r="A27" s="151">
        <v>18</v>
      </c>
      <c r="B27" s="152" t="s">
        <v>108</v>
      </c>
      <c r="C27" s="153" t="s">
        <v>109</v>
      </c>
      <c r="D27" s="154" t="s">
        <v>91</v>
      </c>
      <c r="E27" s="155">
        <v>0.75</v>
      </c>
      <c r="F27" s="155">
        <v>0</v>
      </c>
      <c r="G27" s="156">
        <f t="shared" si="6"/>
        <v>0</v>
      </c>
      <c r="O27" s="150">
        <v>2</v>
      </c>
      <c r="AA27" s="123">
        <v>12</v>
      </c>
      <c r="AB27" s="123">
        <v>0</v>
      </c>
      <c r="AC27" s="123">
        <v>18</v>
      </c>
      <c r="AZ27" s="123">
        <v>2</v>
      </c>
      <c r="BA27" s="123">
        <f t="shared" si="7"/>
        <v>0</v>
      </c>
      <c r="BB27" s="123">
        <f t="shared" si="8"/>
        <v>0</v>
      </c>
      <c r="BC27" s="123">
        <f t="shared" si="9"/>
        <v>0</v>
      </c>
      <c r="BD27" s="123">
        <f t="shared" si="10"/>
        <v>0</v>
      </c>
      <c r="BE27" s="123">
        <f t="shared" si="11"/>
        <v>0</v>
      </c>
      <c r="CZ27" s="123">
        <v>0</v>
      </c>
    </row>
    <row r="28" spans="1:104" x14ac:dyDescent="0.2">
      <c r="A28" s="157"/>
      <c r="B28" s="158" t="s">
        <v>66</v>
      </c>
      <c r="C28" s="159" t="str">
        <f>CONCATENATE(B20," ",C20)</f>
        <v>722 Vnitřní vodovod</v>
      </c>
      <c r="D28" s="157"/>
      <c r="E28" s="160"/>
      <c r="F28" s="160"/>
      <c r="G28" s="161">
        <f>SUM(G20:G27)</f>
        <v>0</v>
      </c>
      <c r="O28" s="150">
        <v>4</v>
      </c>
      <c r="BA28" s="162">
        <f>SUM(BA20:BA27)</f>
        <v>0</v>
      </c>
      <c r="BB28" s="162">
        <f>SUM(BB20:BB27)</f>
        <v>0</v>
      </c>
      <c r="BC28" s="162">
        <f>SUM(BC20:BC27)</f>
        <v>0</v>
      </c>
      <c r="BD28" s="162">
        <f>SUM(BD20:BD27)</f>
        <v>0</v>
      </c>
      <c r="BE28" s="162">
        <f>SUM(BE20:BE27)</f>
        <v>0</v>
      </c>
    </row>
    <row r="29" spans="1:104" x14ac:dyDescent="0.2">
      <c r="A29" s="143" t="s">
        <v>65</v>
      </c>
      <c r="B29" s="144" t="s">
        <v>110</v>
      </c>
      <c r="C29" s="145" t="s">
        <v>111</v>
      </c>
      <c r="D29" s="146"/>
      <c r="E29" s="147"/>
      <c r="F29" s="147"/>
      <c r="G29" s="148"/>
      <c r="H29" s="149"/>
      <c r="I29" s="149"/>
      <c r="O29" s="150">
        <v>1</v>
      </c>
    </row>
    <row r="30" spans="1:104" x14ac:dyDescent="0.2">
      <c r="A30" s="151">
        <v>19</v>
      </c>
      <c r="B30" s="152" t="s">
        <v>112</v>
      </c>
      <c r="C30" s="153" t="s">
        <v>113</v>
      </c>
      <c r="D30" s="154" t="s">
        <v>114</v>
      </c>
      <c r="E30" s="155">
        <v>10</v>
      </c>
      <c r="F30" s="155">
        <v>0</v>
      </c>
      <c r="G30" s="156">
        <f t="shared" ref="G30:G66" si="12">E30*F30</f>
        <v>0</v>
      </c>
      <c r="O30" s="150">
        <v>2</v>
      </c>
      <c r="AA30" s="123">
        <v>12</v>
      </c>
      <c r="AB30" s="123">
        <v>0</v>
      </c>
      <c r="AC30" s="123">
        <v>19</v>
      </c>
      <c r="AZ30" s="123">
        <v>2</v>
      </c>
      <c r="BA30" s="123">
        <f t="shared" ref="BA30:BA66" si="13">IF(AZ30=1,G30,0)</f>
        <v>0</v>
      </c>
      <c r="BB30" s="123">
        <f t="shared" ref="BB30:BB66" si="14">IF(AZ30=2,G30,0)</f>
        <v>0</v>
      </c>
      <c r="BC30" s="123">
        <f t="shared" ref="BC30:BC66" si="15">IF(AZ30=3,G30,0)</f>
        <v>0</v>
      </c>
      <c r="BD30" s="123">
        <f t="shared" ref="BD30:BD66" si="16">IF(AZ30=4,G30,0)</f>
        <v>0</v>
      </c>
      <c r="BE30" s="123">
        <f t="shared" ref="BE30:BE66" si="17">IF(AZ30=5,G30,0)</f>
        <v>0</v>
      </c>
      <c r="CZ30" s="123">
        <v>0</v>
      </c>
    </row>
    <row r="31" spans="1:104" x14ac:dyDescent="0.2">
      <c r="A31" s="151">
        <v>20</v>
      </c>
      <c r="B31" s="152" t="s">
        <v>115</v>
      </c>
      <c r="C31" s="153" t="s">
        <v>116</v>
      </c>
      <c r="D31" s="154" t="s">
        <v>114</v>
      </c>
      <c r="E31" s="155">
        <v>10</v>
      </c>
      <c r="F31" s="155">
        <v>0</v>
      </c>
      <c r="G31" s="156">
        <f t="shared" si="12"/>
        <v>0</v>
      </c>
      <c r="O31" s="150">
        <v>2</v>
      </c>
      <c r="AA31" s="123">
        <v>12</v>
      </c>
      <c r="AB31" s="123">
        <v>0</v>
      </c>
      <c r="AC31" s="123">
        <v>20</v>
      </c>
      <c r="AZ31" s="123">
        <v>2</v>
      </c>
      <c r="BA31" s="123">
        <f t="shared" si="13"/>
        <v>0</v>
      </c>
      <c r="BB31" s="123">
        <f t="shared" si="14"/>
        <v>0</v>
      </c>
      <c r="BC31" s="123">
        <f t="shared" si="15"/>
        <v>0</v>
      </c>
      <c r="BD31" s="123">
        <f t="shared" si="16"/>
        <v>0</v>
      </c>
      <c r="BE31" s="123">
        <f t="shared" si="17"/>
        <v>0</v>
      </c>
      <c r="CZ31" s="123">
        <v>0</v>
      </c>
    </row>
    <row r="32" spans="1:104" x14ac:dyDescent="0.2">
      <c r="A32" s="151">
        <v>21</v>
      </c>
      <c r="B32" s="152" t="s">
        <v>117</v>
      </c>
      <c r="C32" s="153" t="s">
        <v>118</v>
      </c>
      <c r="D32" s="154" t="s">
        <v>114</v>
      </c>
      <c r="E32" s="155">
        <v>2</v>
      </c>
      <c r="F32" s="155">
        <v>0</v>
      </c>
      <c r="G32" s="156">
        <f t="shared" si="12"/>
        <v>0</v>
      </c>
      <c r="O32" s="150">
        <v>2</v>
      </c>
      <c r="AA32" s="123">
        <v>12</v>
      </c>
      <c r="AB32" s="123">
        <v>0</v>
      </c>
      <c r="AC32" s="123">
        <v>21</v>
      </c>
      <c r="AZ32" s="123">
        <v>2</v>
      </c>
      <c r="BA32" s="123">
        <f t="shared" si="13"/>
        <v>0</v>
      </c>
      <c r="BB32" s="123">
        <f t="shared" si="14"/>
        <v>0</v>
      </c>
      <c r="BC32" s="123">
        <f t="shared" si="15"/>
        <v>0</v>
      </c>
      <c r="BD32" s="123">
        <f t="shared" si="16"/>
        <v>0</v>
      </c>
      <c r="BE32" s="123">
        <f t="shared" si="17"/>
        <v>0</v>
      </c>
      <c r="CZ32" s="123">
        <v>0</v>
      </c>
    </row>
    <row r="33" spans="1:104" x14ac:dyDescent="0.2">
      <c r="A33" s="151">
        <v>22</v>
      </c>
      <c r="B33" s="152" t="s">
        <v>119</v>
      </c>
      <c r="C33" s="153" t="s">
        <v>120</v>
      </c>
      <c r="D33" s="154" t="s">
        <v>114</v>
      </c>
      <c r="E33" s="155">
        <v>2</v>
      </c>
      <c r="F33" s="155">
        <v>0</v>
      </c>
      <c r="G33" s="156">
        <f t="shared" si="12"/>
        <v>0</v>
      </c>
      <c r="O33" s="150">
        <v>2</v>
      </c>
      <c r="AA33" s="123">
        <v>12</v>
      </c>
      <c r="AB33" s="123">
        <v>0</v>
      </c>
      <c r="AC33" s="123">
        <v>22</v>
      </c>
      <c r="AZ33" s="123">
        <v>2</v>
      </c>
      <c r="BA33" s="123">
        <f t="shared" si="13"/>
        <v>0</v>
      </c>
      <c r="BB33" s="123">
        <f t="shared" si="14"/>
        <v>0</v>
      </c>
      <c r="BC33" s="123">
        <f t="shared" si="15"/>
        <v>0</v>
      </c>
      <c r="BD33" s="123">
        <f t="shared" si="16"/>
        <v>0</v>
      </c>
      <c r="BE33" s="123">
        <f t="shared" si="17"/>
        <v>0</v>
      </c>
      <c r="CZ33" s="123">
        <v>0</v>
      </c>
    </row>
    <row r="34" spans="1:104" x14ac:dyDescent="0.2">
      <c r="A34" s="151">
        <v>23</v>
      </c>
      <c r="B34" s="152" t="s">
        <v>121</v>
      </c>
      <c r="C34" s="153" t="s">
        <v>122</v>
      </c>
      <c r="D34" s="154" t="s">
        <v>114</v>
      </c>
      <c r="E34" s="155">
        <v>14</v>
      </c>
      <c r="F34" s="155">
        <v>0</v>
      </c>
      <c r="G34" s="156">
        <f t="shared" si="12"/>
        <v>0</v>
      </c>
      <c r="O34" s="150">
        <v>2</v>
      </c>
      <c r="AA34" s="123">
        <v>12</v>
      </c>
      <c r="AB34" s="123">
        <v>0</v>
      </c>
      <c r="AC34" s="123">
        <v>23</v>
      </c>
      <c r="AZ34" s="123">
        <v>2</v>
      </c>
      <c r="BA34" s="123">
        <f t="shared" si="13"/>
        <v>0</v>
      </c>
      <c r="BB34" s="123">
        <f t="shared" si="14"/>
        <v>0</v>
      </c>
      <c r="BC34" s="123">
        <f t="shared" si="15"/>
        <v>0</v>
      </c>
      <c r="BD34" s="123">
        <f t="shared" si="16"/>
        <v>0</v>
      </c>
      <c r="BE34" s="123">
        <f t="shared" si="17"/>
        <v>0</v>
      </c>
      <c r="CZ34" s="123">
        <v>0</v>
      </c>
    </row>
    <row r="35" spans="1:104" x14ac:dyDescent="0.2">
      <c r="A35" s="151">
        <v>24</v>
      </c>
      <c r="B35" s="152" t="s">
        <v>123</v>
      </c>
      <c r="C35" s="153" t="s">
        <v>124</v>
      </c>
      <c r="D35" s="154" t="s">
        <v>82</v>
      </c>
      <c r="E35" s="155">
        <v>13</v>
      </c>
      <c r="F35" s="155">
        <v>0</v>
      </c>
      <c r="G35" s="156">
        <f t="shared" si="12"/>
        <v>0</v>
      </c>
      <c r="O35" s="150">
        <v>2</v>
      </c>
      <c r="AA35" s="123">
        <v>12</v>
      </c>
      <c r="AB35" s="123">
        <v>0</v>
      </c>
      <c r="AC35" s="123">
        <v>24</v>
      </c>
      <c r="AZ35" s="123">
        <v>2</v>
      </c>
      <c r="BA35" s="123">
        <f t="shared" si="13"/>
        <v>0</v>
      </c>
      <c r="BB35" s="123">
        <f t="shared" si="14"/>
        <v>0</v>
      </c>
      <c r="BC35" s="123">
        <f t="shared" si="15"/>
        <v>0</v>
      </c>
      <c r="BD35" s="123">
        <f t="shared" si="16"/>
        <v>0</v>
      </c>
      <c r="BE35" s="123">
        <f t="shared" si="17"/>
        <v>0</v>
      </c>
      <c r="CZ35" s="123">
        <v>0</v>
      </c>
    </row>
    <row r="36" spans="1:104" x14ac:dyDescent="0.2">
      <c r="A36" s="151">
        <v>25</v>
      </c>
      <c r="B36" s="152" t="s">
        <v>125</v>
      </c>
      <c r="C36" s="153" t="s">
        <v>126</v>
      </c>
      <c r="D36" s="154" t="s">
        <v>114</v>
      </c>
      <c r="E36" s="155">
        <v>3</v>
      </c>
      <c r="F36" s="155">
        <v>0</v>
      </c>
      <c r="G36" s="156">
        <f t="shared" si="12"/>
        <v>0</v>
      </c>
      <c r="O36" s="150">
        <v>2</v>
      </c>
      <c r="AA36" s="123">
        <v>12</v>
      </c>
      <c r="AB36" s="123">
        <v>0</v>
      </c>
      <c r="AC36" s="123">
        <v>25</v>
      </c>
      <c r="AZ36" s="123">
        <v>2</v>
      </c>
      <c r="BA36" s="123">
        <f t="shared" si="13"/>
        <v>0</v>
      </c>
      <c r="BB36" s="123">
        <f t="shared" si="14"/>
        <v>0</v>
      </c>
      <c r="BC36" s="123">
        <f t="shared" si="15"/>
        <v>0</v>
      </c>
      <c r="BD36" s="123">
        <f t="shared" si="16"/>
        <v>0</v>
      </c>
      <c r="BE36" s="123">
        <f t="shared" si="17"/>
        <v>0</v>
      </c>
      <c r="CZ36" s="123">
        <v>0</v>
      </c>
    </row>
    <row r="37" spans="1:104" x14ac:dyDescent="0.2">
      <c r="A37" s="151">
        <v>26</v>
      </c>
      <c r="B37" s="152" t="s">
        <v>127</v>
      </c>
      <c r="C37" s="153" t="s">
        <v>128</v>
      </c>
      <c r="D37" s="154" t="s">
        <v>114</v>
      </c>
      <c r="E37" s="155">
        <v>10</v>
      </c>
      <c r="F37" s="155">
        <v>0</v>
      </c>
      <c r="G37" s="156">
        <f t="shared" si="12"/>
        <v>0</v>
      </c>
      <c r="O37" s="150">
        <v>2</v>
      </c>
      <c r="AA37" s="123">
        <v>12</v>
      </c>
      <c r="AB37" s="123">
        <v>0</v>
      </c>
      <c r="AC37" s="123">
        <v>26</v>
      </c>
      <c r="AZ37" s="123">
        <v>2</v>
      </c>
      <c r="BA37" s="123">
        <f t="shared" si="13"/>
        <v>0</v>
      </c>
      <c r="BB37" s="123">
        <f t="shared" si="14"/>
        <v>0</v>
      </c>
      <c r="BC37" s="123">
        <f t="shared" si="15"/>
        <v>0</v>
      </c>
      <c r="BD37" s="123">
        <f t="shared" si="16"/>
        <v>0</v>
      </c>
      <c r="BE37" s="123">
        <f t="shared" si="17"/>
        <v>0</v>
      </c>
      <c r="CZ37" s="123">
        <v>0</v>
      </c>
    </row>
    <row r="38" spans="1:104" ht="22.5" x14ac:dyDescent="0.2">
      <c r="A38" s="151">
        <v>27</v>
      </c>
      <c r="B38" s="152" t="s">
        <v>129</v>
      </c>
      <c r="C38" s="153" t="s">
        <v>130</v>
      </c>
      <c r="D38" s="154" t="s">
        <v>114</v>
      </c>
      <c r="E38" s="155">
        <v>3</v>
      </c>
      <c r="F38" s="155">
        <v>0</v>
      </c>
      <c r="G38" s="156">
        <f t="shared" si="12"/>
        <v>0</v>
      </c>
      <c r="O38" s="150">
        <v>2</v>
      </c>
      <c r="AA38" s="123">
        <v>12</v>
      </c>
      <c r="AB38" s="123">
        <v>0</v>
      </c>
      <c r="AC38" s="123">
        <v>27</v>
      </c>
      <c r="AZ38" s="123">
        <v>2</v>
      </c>
      <c r="BA38" s="123">
        <f t="shared" si="13"/>
        <v>0</v>
      </c>
      <c r="BB38" s="123">
        <f t="shared" si="14"/>
        <v>0</v>
      </c>
      <c r="BC38" s="123">
        <f t="shared" si="15"/>
        <v>0</v>
      </c>
      <c r="BD38" s="123">
        <f t="shared" si="16"/>
        <v>0</v>
      </c>
      <c r="BE38" s="123">
        <f t="shared" si="17"/>
        <v>0</v>
      </c>
      <c r="CZ38" s="123">
        <v>1.6E-2</v>
      </c>
    </row>
    <row r="39" spans="1:104" x14ac:dyDescent="0.2">
      <c r="A39" s="151">
        <v>28</v>
      </c>
      <c r="B39" s="152" t="s">
        <v>131</v>
      </c>
      <c r="C39" s="153" t="s">
        <v>132</v>
      </c>
      <c r="D39" s="154" t="s">
        <v>114</v>
      </c>
      <c r="E39" s="155">
        <v>3</v>
      </c>
      <c r="F39" s="155">
        <v>0</v>
      </c>
      <c r="G39" s="156">
        <f t="shared" si="12"/>
        <v>0</v>
      </c>
      <c r="O39" s="150">
        <v>2</v>
      </c>
      <c r="AA39" s="123">
        <v>12</v>
      </c>
      <c r="AB39" s="123">
        <v>0</v>
      </c>
      <c r="AC39" s="123">
        <v>28</v>
      </c>
      <c r="AZ39" s="123">
        <v>2</v>
      </c>
      <c r="BA39" s="123">
        <f t="shared" si="13"/>
        <v>0</v>
      </c>
      <c r="BB39" s="123">
        <f t="shared" si="14"/>
        <v>0</v>
      </c>
      <c r="BC39" s="123">
        <f t="shared" si="15"/>
        <v>0</v>
      </c>
      <c r="BD39" s="123">
        <f t="shared" si="16"/>
        <v>0</v>
      </c>
      <c r="BE39" s="123">
        <f t="shared" si="17"/>
        <v>0</v>
      </c>
      <c r="CZ39" s="123">
        <v>3.7499999999999999E-3</v>
      </c>
    </row>
    <row r="40" spans="1:104" ht="22.5" x14ac:dyDescent="0.2">
      <c r="A40" s="151">
        <v>29</v>
      </c>
      <c r="B40" s="152" t="s">
        <v>133</v>
      </c>
      <c r="C40" s="153" t="s">
        <v>134</v>
      </c>
      <c r="D40" s="154" t="s">
        <v>114</v>
      </c>
      <c r="E40" s="155">
        <v>10</v>
      </c>
      <c r="F40" s="155">
        <v>0</v>
      </c>
      <c r="G40" s="156">
        <f t="shared" si="12"/>
        <v>0</v>
      </c>
      <c r="O40" s="150">
        <v>2</v>
      </c>
      <c r="AA40" s="123">
        <v>12</v>
      </c>
      <c r="AB40" s="123">
        <v>0</v>
      </c>
      <c r="AC40" s="123">
        <v>29</v>
      </c>
      <c r="AZ40" s="123">
        <v>2</v>
      </c>
      <c r="BA40" s="123">
        <f t="shared" si="13"/>
        <v>0</v>
      </c>
      <c r="BB40" s="123">
        <f t="shared" si="14"/>
        <v>0</v>
      </c>
      <c r="BC40" s="123">
        <f t="shared" si="15"/>
        <v>0</v>
      </c>
      <c r="BD40" s="123">
        <f t="shared" si="16"/>
        <v>0</v>
      </c>
      <c r="BE40" s="123">
        <f t="shared" si="17"/>
        <v>0</v>
      </c>
      <c r="CZ40" s="123">
        <v>1.8290000000000001E-2</v>
      </c>
    </row>
    <row r="41" spans="1:104" x14ac:dyDescent="0.2">
      <c r="A41" s="151">
        <v>30</v>
      </c>
      <c r="B41" s="152" t="s">
        <v>135</v>
      </c>
      <c r="C41" s="153" t="s">
        <v>136</v>
      </c>
      <c r="D41" s="154" t="s">
        <v>114</v>
      </c>
      <c r="E41" s="155">
        <v>1</v>
      </c>
      <c r="F41" s="155">
        <v>0</v>
      </c>
      <c r="G41" s="156">
        <f t="shared" si="12"/>
        <v>0</v>
      </c>
      <c r="O41" s="150">
        <v>2</v>
      </c>
      <c r="AA41" s="123">
        <v>12</v>
      </c>
      <c r="AB41" s="123">
        <v>0</v>
      </c>
      <c r="AC41" s="123">
        <v>30</v>
      </c>
      <c r="AZ41" s="123">
        <v>2</v>
      </c>
      <c r="BA41" s="123">
        <f t="shared" si="13"/>
        <v>0</v>
      </c>
      <c r="BB41" s="123">
        <f t="shared" si="14"/>
        <v>0</v>
      </c>
      <c r="BC41" s="123">
        <f t="shared" si="15"/>
        <v>0</v>
      </c>
      <c r="BD41" s="123">
        <f t="shared" si="16"/>
        <v>0</v>
      </c>
      <c r="BE41" s="123">
        <f t="shared" si="17"/>
        <v>0</v>
      </c>
      <c r="CZ41" s="123">
        <v>4.4999999999999999E-4</v>
      </c>
    </row>
    <row r="42" spans="1:104" x14ac:dyDescent="0.2">
      <c r="A42" s="151">
        <v>31</v>
      </c>
      <c r="B42" s="152" t="s">
        <v>137</v>
      </c>
      <c r="C42" s="153" t="s">
        <v>138</v>
      </c>
      <c r="D42" s="154" t="s">
        <v>114</v>
      </c>
      <c r="E42" s="155">
        <v>3</v>
      </c>
      <c r="F42" s="155">
        <v>0</v>
      </c>
      <c r="G42" s="156">
        <f t="shared" si="12"/>
        <v>0</v>
      </c>
      <c r="O42" s="150">
        <v>2</v>
      </c>
      <c r="AA42" s="123">
        <v>12</v>
      </c>
      <c r="AB42" s="123">
        <v>0</v>
      </c>
      <c r="AC42" s="123">
        <v>31</v>
      </c>
      <c r="AZ42" s="123">
        <v>2</v>
      </c>
      <c r="BA42" s="123">
        <f t="shared" si="13"/>
        <v>0</v>
      </c>
      <c r="BB42" s="123">
        <f t="shared" si="14"/>
        <v>0</v>
      </c>
      <c r="BC42" s="123">
        <f t="shared" si="15"/>
        <v>0</v>
      </c>
      <c r="BD42" s="123">
        <f t="shared" si="16"/>
        <v>0</v>
      </c>
      <c r="BE42" s="123">
        <f t="shared" si="17"/>
        <v>0</v>
      </c>
      <c r="CZ42" s="123">
        <v>6.2E-4</v>
      </c>
    </row>
    <row r="43" spans="1:104" x14ac:dyDescent="0.2">
      <c r="A43" s="151">
        <v>32</v>
      </c>
      <c r="B43" s="152" t="s">
        <v>139</v>
      </c>
      <c r="C43" s="153" t="s">
        <v>140</v>
      </c>
      <c r="D43" s="154" t="s">
        <v>114</v>
      </c>
      <c r="E43" s="155">
        <v>3</v>
      </c>
      <c r="F43" s="155">
        <v>0</v>
      </c>
      <c r="G43" s="156">
        <f t="shared" si="12"/>
        <v>0</v>
      </c>
      <c r="O43" s="150">
        <v>2</v>
      </c>
      <c r="AA43" s="123">
        <v>12</v>
      </c>
      <c r="AB43" s="123">
        <v>0</v>
      </c>
      <c r="AC43" s="123">
        <v>32</v>
      </c>
      <c r="AZ43" s="123">
        <v>2</v>
      </c>
      <c r="BA43" s="123">
        <f t="shared" si="13"/>
        <v>0</v>
      </c>
      <c r="BB43" s="123">
        <f t="shared" si="14"/>
        <v>0</v>
      </c>
      <c r="BC43" s="123">
        <f t="shared" si="15"/>
        <v>0</v>
      </c>
      <c r="BD43" s="123">
        <f t="shared" si="16"/>
        <v>0</v>
      </c>
      <c r="BE43" s="123">
        <f t="shared" si="17"/>
        <v>0</v>
      </c>
      <c r="CZ43" s="123">
        <v>1.7000000000000001E-4</v>
      </c>
    </row>
    <row r="44" spans="1:104" x14ac:dyDescent="0.2">
      <c r="A44" s="151">
        <v>33</v>
      </c>
      <c r="B44" s="152" t="s">
        <v>141</v>
      </c>
      <c r="C44" s="153" t="s">
        <v>142</v>
      </c>
      <c r="D44" s="154" t="s">
        <v>114</v>
      </c>
      <c r="E44" s="155">
        <v>3</v>
      </c>
      <c r="F44" s="155">
        <v>0</v>
      </c>
      <c r="G44" s="156">
        <f t="shared" si="12"/>
        <v>0</v>
      </c>
      <c r="O44" s="150">
        <v>2</v>
      </c>
      <c r="AA44" s="123">
        <v>12</v>
      </c>
      <c r="AB44" s="123">
        <v>0</v>
      </c>
      <c r="AC44" s="123">
        <v>33</v>
      </c>
      <c r="AZ44" s="123">
        <v>2</v>
      </c>
      <c r="BA44" s="123">
        <f t="shared" si="13"/>
        <v>0</v>
      </c>
      <c r="BB44" s="123">
        <f t="shared" si="14"/>
        <v>0</v>
      </c>
      <c r="BC44" s="123">
        <f t="shared" si="15"/>
        <v>0</v>
      </c>
      <c r="BD44" s="123">
        <f t="shared" si="16"/>
        <v>0</v>
      </c>
      <c r="BE44" s="123">
        <f t="shared" si="17"/>
        <v>0</v>
      </c>
      <c r="CZ44" s="123">
        <v>3.0000000000000001E-5</v>
      </c>
    </row>
    <row r="45" spans="1:104" x14ac:dyDescent="0.2">
      <c r="A45" s="151">
        <v>34</v>
      </c>
      <c r="B45" s="152" t="s">
        <v>143</v>
      </c>
      <c r="C45" s="153" t="s">
        <v>144</v>
      </c>
      <c r="D45" s="154" t="s">
        <v>114</v>
      </c>
      <c r="E45" s="155">
        <v>11</v>
      </c>
      <c r="F45" s="155">
        <v>0</v>
      </c>
      <c r="G45" s="156">
        <f t="shared" si="12"/>
        <v>0</v>
      </c>
      <c r="O45" s="150">
        <v>2</v>
      </c>
      <c r="AA45" s="123">
        <v>12</v>
      </c>
      <c r="AB45" s="123">
        <v>0</v>
      </c>
      <c r="AC45" s="123">
        <v>34</v>
      </c>
      <c r="AZ45" s="123">
        <v>2</v>
      </c>
      <c r="BA45" s="123">
        <f t="shared" si="13"/>
        <v>0</v>
      </c>
      <c r="BB45" s="123">
        <f t="shared" si="14"/>
        <v>0</v>
      </c>
      <c r="BC45" s="123">
        <f t="shared" si="15"/>
        <v>0</v>
      </c>
      <c r="BD45" s="123">
        <f t="shared" si="16"/>
        <v>0</v>
      </c>
      <c r="BE45" s="123">
        <f t="shared" si="17"/>
        <v>0</v>
      </c>
      <c r="CZ45" s="123">
        <v>1.6389999999999998E-2</v>
      </c>
    </row>
    <row r="46" spans="1:104" x14ac:dyDescent="0.2">
      <c r="A46" s="151">
        <v>35</v>
      </c>
      <c r="B46" s="152" t="s">
        <v>145</v>
      </c>
      <c r="C46" s="153" t="s">
        <v>146</v>
      </c>
      <c r="D46" s="154" t="s">
        <v>114</v>
      </c>
      <c r="E46" s="155">
        <v>11</v>
      </c>
      <c r="F46" s="155">
        <v>0</v>
      </c>
      <c r="G46" s="156">
        <f t="shared" si="12"/>
        <v>0</v>
      </c>
      <c r="O46" s="150">
        <v>2</v>
      </c>
      <c r="AA46" s="123">
        <v>12</v>
      </c>
      <c r="AB46" s="123">
        <v>0</v>
      </c>
      <c r="AC46" s="123">
        <v>35</v>
      </c>
      <c r="AZ46" s="123">
        <v>2</v>
      </c>
      <c r="BA46" s="123">
        <f t="shared" si="13"/>
        <v>0</v>
      </c>
      <c r="BB46" s="123">
        <f t="shared" si="14"/>
        <v>0</v>
      </c>
      <c r="BC46" s="123">
        <f t="shared" si="15"/>
        <v>0</v>
      </c>
      <c r="BD46" s="123">
        <f t="shared" si="16"/>
        <v>0</v>
      </c>
      <c r="BE46" s="123">
        <f t="shared" si="17"/>
        <v>0</v>
      </c>
      <c r="CZ46" s="123">
        <v>9.0000000000000006E-5</v>
      </c>
    </row>
    <row r="47" spans="1:104" x14ac:dyDescent="0.2">
      <c r="A47" s="151">
        <v>36</v>
      </c>
      <c r="B47" s="152" t="s">
        <v>147</v>
      </c>
      <c r="C47" s="153" t="s">
        <v>148</v>
      </c>
      <c r="D47" s="154" t="s">
        <v>114</v>
      </c>
      <c r="E47" s="155">
        <v>11</v>
      </c>
      <c r="F47" s="155">
        <v>0</v>
      </c>
      <c r="G47" s="156">
        <f t="shared" si="12"/>
        <v>0</v>
      </c>
      <c r="O47" s="150">
        <v>2</v>
      </c>
      <c r="AA47" s="123">
        <v>12</v>
      </c>
      <c r="AB47" s="123">
        <v>0</v>
      </c>
      <c r="AC47" s="123">
        <v>36</v>
      </c>
      <c r="AZ47" s="123">
        <v>2</v>
      </c>
      <c r="BA47" s="123">
        <f t="shared" si="13"/>
        <v>0</v>
      </c>
      <c r="BB47" s="123">
        <f t="shared" si="14"/>
        <v>0</v>
      </c>
      <c r="BC47" s="123">
        <f t="shared" si="15"/>
        <v>0</v>
      </c>
      <c r="BD47" s="123">
        <f t="shared" si="16"/>
        <v>0</v>
      </c>
      <c r="BE47" s="123">
        <f t="shared" si="17"/>
        <v>0</v>
      </c>
      <c r="CZ47" s="123">
        <v>9.0000000000000006E-5</v>
      </c>
    </row>
    <row r="48" spans="1:104" ht="22.5" x14ac:dyDescent="0.2">
      <c r="A48" s="151">
        <v>37</v>
      </c>
      <c r="B48" s="152" t="s">
        <v>149</v>
      </c>
      <c r="C48" s="153" t="s">
        <v>150</v>
      </c>
      <c r="D48" s="154" t="s">
        <v>82</v>
      </c>
      <c r="E48" s="155">
        <v>10</v>
      </c>
      <c r="F48" s="155">
        <v>0</v>
      </c>
      <c r="G48" s="156">
        <f t="shared" si="12"/>
        <v>0</v>
      </c>
      <c r="O48" s="150">
        <v>2</v>
      </c>
      <c r="AA48" s="123">
        <v>12</v>
      </c>
      <c r="AB48" s="123">
        <v>0</v>
      </c>
      <c r="AC48" s="123">
        <v>37</v>
      </c>
      <c r="AZ48" s="123">
        <v>2</v>
      </c>
      <c r="BA48" s="123">
        <f t="shared" si="13"/>
        <v>0</v>
      </c>
      <c r="BB48" s="123">
        <f t="shared" si="14"/>
        <v>0</v>
      </c>
      <c r="BC48" s="123">
        <f t="shared" si="15"/>
        <v>0</v>
      </c>
      <c r="BD48" s="123">
        <f t="shared" si="16"/>
        <v>0</v>
      </c>
      <c r="BE48" s="123">
        <f t="shared" si="17"/>
        <v>0</v>
      </c>
      <c r="CZ48" s="123">
        <v>2.2000000000000001E-4</v>
      </c>
    </row>
    <row r="49" spans="1:104" ht="22.5" x14ac:dyDescent="0.2">
      <c r="A49" s="151">
        <v>38</v>
      </c>
      <c r="B49" s="152" t="s">
        <v>151</v>
      </c>
      <c r="C49" s="153" t="s">
        <v>152</v>
      </c>
      <c r="D49" s="154" t="s">
        <v>82</v>
      </c>
      <c r="E49" s="155">
        <v>4</v>
      </c>
      <c r="F49" s="155">
        <v>0</v>
      </c>
      <c r="G49" s="156">
        <f t="shared" si="12"/>
        <v>0</v>
      </c>
      <c r="O49" s="150">
        <v>2</v>
      </c>
      <c r="AA49" s="123">
        <v>12</v>
      </c>
      <c r="AB49" s="123">
        <v>0</v>
      </c>
      <c r="AC49" s="123">
        <v>38</v>
      </c>
      <c r="AZ49" s="123">
        <v>2</v>
      </c>
      <c r="BA49" s="123">
        <f t="shared" si="13"/>
        <v>0</v>
      </c>
      <c r="BB49" s="123">
        <f t="shared" si="14"/>
        <v>0</v>
      </c>
      <c r="BC49" s="123">
        <f t="shared" si="15"/>
        <v>0</v>
      </c>
      <c r="BD49" s="123">
        <f t="shared" si="16"/>
        <v>0</v>
      </c>
      <c r="BE49" s="123">
        <f t="shared" si="17"/>
        <v>0</v>
      </c>
      <c r="CZ49" s="123">
        <v>2.7999999999999998E-4</v>
      </c>
    </row>
    <row r="50" spans="1:104" x14ac:dyDescent="0.2">
      <c r="A50" s="151">
        <v>39</v>
      </c>
      <c r="B50" s="152" t="s">
        <v>153</v>
      </c>
      <c r="C50" s="153" t="s">
        <v>154</v>
      </c>
      <c r="D50" s="154" t="s">
        <v>114</v>
      </c>
      <c r="E50" s="155">
        <v>25</v>
      </c>
      <c r="F50" s="155">
        <v>0</v>
      </c>
      <c r="G50" s="156">
        <f t="shared" si="12"/>
        <v>0</v>
      </c>
      <c r="O50" s="150">
        <v>2</v>
      </c>
      <c r="AA50" s="123">
        <v>12</v>
      </c>
      <c r="AB50" s="123">
        <v>0</v>
      </c>
      <c r="AC50" s="123">
        <v>39</v>
      </c>
      <c r="AZ50" s="123">
        <v>2</v>
      </c>
      <c r="BA50" s="123">
        <f t="shared" si="13"/>
        <v>0</v>
      </c>
      <c r="BB50" s="123">
        <f t="shared" si="14"/>
        <v>0</v>
      </c>
      <c r="BC50" s="123">
        <f t="shared" si="15"/>
        <v>0</v>
      </c>
      <c r="BD50" s="123">
        <f t="shared" si="16"/>
        <v>0</v>
      </c>
      <c r="BE50" s="123">
        <f t="shared" si="17"/>
        <v>0</v>
      </c>
      <c r="CZ50" s="123">
        <v>2.4000000000000001E-4</v>
      </c>
    </row>
    <row r="51" spans="1:104" ht="22.5" x14ac:dyDescent="0.2">
      <c r="A51" s="151">
        <v>40</v>
      </c>
      <c r="B51" s="152" t="s">
        <v>155</v>
      </c>
      <c r="C51" s="153" t="s">
        <v>156</v>
      </c>
      <c r="D51" s="154" t="s">
        <v>114</v>
      </c>
      <c r="E51" s="155">
        <v>11</v>
      </c>
      <c r="F51" s="155">
        <v>0</v>
      </c>
      <c r="G51" s="156">
        <f t="shared" si="12"/>
        <v>0</v>
      </c>
      <c r="O51" s="150">
        <v>2</v>
      </c>
      <c r="AA51" s="123">
        <v>12</v>
      </c>
      <c r="AB51" s="123">
        <v>0</v>
      </c>
      <c r="AC51" s="123">
        <v>40</v>
      </c>
      <c r="AZ51" s="123">
        <v>2</v>
      </c>
      <c r="BA51" s="123">
        <f t="shared" si="13"/>
        <v>0</v>
      </c>
      <c r="BB51" s="123">
        <f t="shared" si="14"/>
        <v>0</v>
      </c>
      <c r="BC51" s="123">
        <f t="shared" si="15"/>
        <v>0</v>
      </c>
      <c r="BD51" s="123">
        <f t="shared" si="16"/>
        <v>0</v>
      </c>
      <c r="BE51" s="123">
        <f t="shared" si="17"/>
        <v>0</v>
      </c>
      <c r="CZ51" s="123">
        <v>1.141E-2</v>
      </c>
    </row>
    <row r="52" spans="1:104" x14ac:dyDescent="0.2">
      <c r="A52" s="151">
        <v>41</v>
      </c>
      <c r="B52" s="152" t="s">
        <v>157</v>
      </c>
      <c r="C52" s="153" t="s">
        <v>158</v>
      </c>
      <c r="D52" s="154" t="s">
        <v>114</v>
      </c>
      <c r="E52" s="155">
        <v>2</v>
      </c>
      <c r="F52" s="155">
        <v>0</v>
      </c>
      <c r="G52" s="156">
        <f t="shared" si="12"/>
        <v>0</v>
      </c>
      <c r="O52" s="150">
        <v>2</v>
      </c>
      <c r="AA52" s="123">
        <v>12</v>
      </c>
      <c r="AB52" s="123">
        <v>0</v>
      </c>
      <c r="AC52" s="123">
        <v>41</v>
      </c>
      <c r="AZ52" s="123">
        <v>2</v>
      </c>
      <c r="BA52" s="123">
        <f t="shared" si="13"/>
        <v>0</v>
      </c>
      <c r="BB52" s="123">
        <f t="shared" si="14"/>
        <v>0</v>
      </c>
      <c r="BC52" s="123">
        <f t="shared" si="15"/>
        <v>0</v>
      </c>
      <c r="BD52" s="123">
        <f t="shared" si="16"/>
        <v>0</v>
      </c>
      <c r="BE52" s="123">
        <f t="shared" si="17"/>
        <v>0</v>
      </c>
      <c r="CZ52" s="123">
        <v>4.4999999999999999E-4</v>
      </c>
    </row>
    <row r="53" spans="1:104" x14ac:dyDescent="0.2">
      <c r="A53" s="151">
        <v>42</v>
      </c>
      <c r="B53" s="152" t="s">
        <v>159</v>
      </c>
      <c r="C53" s="153" t="s">
        <v>160</v>
      </c>
      <c r="D53" s="154" t="s">
        <v>114</v>
      </c>
      <c r="E53" s="155">
        <v>1</v>
      </c>
      <c r="F53" s="155">
        <v>0</v>
      </c>
      <c r="G53" s="156">
        <f t="shared" si="12"/>
        <v>0</v>
      </c>
      <c r="O53" s="150">
        <v>2</v>
      </c>
      <c r="AA53" s="123">
        <v>12</v>
      </c>
      <c r="AB53" s="123">
        <v>0</v>
      </c>
      <c r="AC53" s="123">
        <v>42</v>
      </c>
      <c r="AZ53" s="123">
        <v>2</v>
      </c>
      <c r="BA53" s="123">
        <f t="shared" si="13"/>
        <v>0</v>
      </c>
      <c r="BB53" s="123">
        <f t="shared" si="14"/>
        <v>0</v>
      </c>
      <c r="BC53" s="123">
        <f t="shared" si="15"/>
        <v>0</v>
      </c>
      <c r="BD53" s="123">
        <f t="shared" si="16"/>
        <v>0</v>
      </c>
      <c r="BE53" s="123">
        <f t="shared" si="17"/>
        <v>0</v>
      </c>
      <c r="CZ53" s="123">
        <v>4.4999999999999999E-4</v>
      </c>
    </row>
    <row r="54" spans="1:104" x14ac:dyDescent="0.2">
      <c r="A54" s="151">
        <v>43</v>
      </c>
      <c r="B54" s="152" t="s">
        <v>161</v>
      </c>
      <c r="C54" s="153" t="s">
        <v>162</v>
      </c>
      <c r="D54" s="154" t="s">
        <v>114</v>
      </c>
      <c r="E54" s="155">
        <v>3</v>
      </c>
      <c r="F54" s="155">
        <v>0</v>
      </c>
      <c r="G54" s="156">
        <f t="shared" si="12"/>
        <v>0</v>
      </c>
      <c r="O54" s="150">
        <v>2</v>
      </c>
      <c r="AA54" s="123">
        <v>12</v>
      </c>
      <c r="AB54" s="123">
        <v>0</v>
      </c>
      <c r="AC54" s="123">
        <v>43</v>
      </c>
      <c r="AZ54" s="123">
        <v>2</v>
      </c>
      <c r="BA54" s="123">
        <f t="shared" si="13"/>
        <v>0</v>
      </c>
      <c r="BB54" s="123">
        <f t="shared" si="14"/>
        <v>0</v>
      </c>
      <c r="BC54" s="123">
        <f t="shared" si="15"/>
        <v>0</v>
      </c>
      <c r="BD54" s="123">
        <f t="shared" si="16"/>
        <v>0</v>
      </c>
      <c r="BE54" s="123">
        <f t="shared" si="17"/>
        <v>0</v>
      </c>
      <c r="CZ54" s="123">
        <v>4.4999999999999999E-4</v>
      </c>
    </row>
    <row r="55" spans="1:104" x14ac:dyDescent="0.2">
      <c r="A55" s="151">
        <v>44</v>
      </c>
      <c r="B55" s="152" t="s">
        <v>163</v>
      </c>
      <c r="C55" s="153" t="s">
        <v>164</v>
      </c>
      <c r="D55" s="154" t="s">
        <v>114</v>
      </c>
      <c r="E55" s="155">
        <v>3</v>
      </c>
      <c r="F55" s="155">
        <v>0</v>
      </c>
      <c r="G55" s="156">
        <f t="shared" si="12"/>
        <v>0</v>
      </c>
      <c r="O55" s="150">
        <v>2</v>
      </c>
      <c r="AA55" s="123">
        <v>12</v>
      </c>
      <c r="AB55" s="123">
        <v>0</v>
      </c>
      <c r="AC55" s="123">
        <v>44</v>
      </c>
      <c r="AZ55" s="123">
        <v>2</v>
      </c>
      <c r="BA55" s="123">
        <f t="shared" si="13"/>
        <v>0</v>
      </c>
      <c r="BB55" s="123">
        <f t="shared" si="14"/>
        <v>0</v>
      </c>
      <c r="BC55" s="123">
        <f t="shared" si="15"/>
        <v>0</v>
      </c>
      <c r="BD55" s="123">
        <f t="shared" si="16"/>
        <v>0</v>
      </c>
      <c r="BE55" s="123">
        <f t="shared" si="17"/>
        <v>0</v>
      </c>
      <c r="CZ55" s="123">
        <v>4.4999999999999999E-4</v>
      </c>
    </row>
    <row r="56" spans="1:104" x14ac:dyDescent="0.2">
      <c r="A56" s="151">
        <v>45</v>
      </c>
      <c r="B56" s="152" t="s">
        <v>165</v>
      </c>
      <c r="C56" s="153" t="s">
        <v>166</v>
      </c>
      <c r="D56" s="154" t="s">
        <v>82</v>
      </c>
      <c r="E56" s="155">
        <v>4</v>
      </c>
      <c r="F56" s="155">
        <v>0</v>
      </c>
      <c r="G56" s="156">
        <f t="shared" si="12"/>
        <v>0</v>
      </c>
      <c r="O56" s="150">
        <v>2</v>
      </c>
      <c r="AA56" s="123">
        <v>12</v>
      </c>
      <c r="AB56" s="123">
        <v>0</v>
      </c>
      <c r="AC56" s="123">
        <v>45</v>
      </c>
      <c r="AZ56" s="123">
        <v>2</v>
      </c>
      <c r="BA56" s="123">
        <f t="shared" si="13"/>
        <v>0</v>
      </c>
      <c r="BB56" s="123">
        <f t="shared" si="14"/>
        <v>0</v>
      </c>
      <c r="BC56" s="123">
        <f t="shared" si="15"/>
        <v>0</v>
      </c>
      <c r="BD56" s="123">
        <f t="shared" si="16"/>
        <v>0</v>
      </c>
      <c r="BE56" s="123">
        <f t="shared" si="17"/>
        <v>0</v>
      </c>
      <c r="CZ56" s="123">
        <v>1.2999999999999999E-4</v>
      </c>
    </row>
    <row r="57" spans="1:104" x14ac:dyDescent="0.2">
      <c r="A57" s="151">
        <v>46</v>
      </c>
      <c r="B57" s="152" t="s">
        <v>167</v>
      </c>
      <c r="C57" s="153" t="s">
        <v>168</v>
      </c>
      <c r="D57" s="154" t="s">
        <v>82</v>
      </c>
      <c r="E57" s="155">
        <v>2</v>
      </c>
      <c r="F57" s="155">
        <v>0</v>
      </c>
      <c r="G57" s="156">
        <f t="shared" si="12"/>
        <v>0</v>
      </c>
      <c r="O57" s="150">
        <v>2</v>
      </c>
      <c r="AA57" s="123">
        <v>12</v>
      </c>
      <c r="AB57" s="123">
        <v>0</v>
      </c>
      <c r="AC57" s="123">
        <v>46</v>
      </c>
      <c r="AZ57" s="123">
        <v>2</v>
      </c>
      <c r="BA57" s="123">
        <f t="shared" si="13"/>
        <v>0</v>
      </c>
      <c r="BB57" s="123">
        <f t="shared" si="14"/>
        <v>0</v>
      </c>
      <c r="BC57" s="123">
        <f t="shared" si="15"/>
        <v>0</v>
      </c>
      <c r="BD57" s="123">
        <f t="shared" si="16"/>
        <v>0</v>
      </c>
      <c r="BE57" s="123">
        <f t="shared" si="17"/>
        <v>0</v>
      </c>
      <c r="CZ57" s="123">
        <v>1.2999999999999999E-4</v>
      </c>
    </row>
    <row r="58" spans="1:104" ht="22.5" x14ac:dyDescent="0.2">
      <c r="A58" s="151">
        <v>47</v>
      </c>
      <c r="B58" s="152" t="s">
        <v>161</v>
      </c>
      <c r="C58" s="153" t="s">
        <v>169</v>
      </c>
      <c r="D58" s="154" t="s">
        <v>114</v>
      </c>
      <c r="E58" s="155">
        <v>1</v>
      </c>
      <c r="F58" s="155">
        <v>0</v>
      </c>
      <c r="G58" s="156">
        <f t="shared" si="12"/>
        <v>0</v>
      </c>
      <c r="O58" s="150">
        <v>2</v>
      </c>
      <c r="AA58" s="123">
        <v>12</v>
      </c>
      <c r="AB58" s="123">
        <v>0</v>
      </c>
      <c r="AC58" s="123">
        <v>47</v>
      </c>
      <c r="AZ58" s="123">
        <v>2</v>
      </c>
      <c r="BA58" s="123">
        <f t="shared" si="13"/>
        <v>0</v>
      </c>
      <c r="BB58" s="123">
        <f t="shared" si="14"/>
        <v>0</v>
      </c>
      <c r="BC58" s="123">
        <f t="shared" si="15"/>
        <v>0</v>
      </c>
      <c r="BD58" s="123">
        <f t="shared" si="16"/>
        <v>0</v>
      </c>
      <c r="BE58" s="123">
        <f t="shared" si="17"/>
        <v>0</v>
      </c>
      <c r="CZ58" s="123">
        <v>4.4999999999999999E-4</v>
      </c>
    </row>
    <row r="59" spans="1:104" x14ac:dyDescent="0.2">
      <c r="A59" s="151">
        <v>48</v>
      </c>
      <c r="B59" s="152" t="s">
        <v>135</v>
      </c>
      <c r="C59" s="153" t="s">
        <v>170</v>
      </c>
      <c r="D59" s="154" t="s">
        <v>114</v>
      </c>
      <c r="E59" s="155">
        <v>1</v>
      </c>
      <c r="F59" s="155">
        <v>0</v>
      </c>
      <c r="G59" s="156">
        <f t="shared" si="12"/>
        <v>0</v>
      </c>
      <c r="O59" s="150">
        <v>2</v>
      </c>
      <c r="AA59" s="123">
        <v>12</v>
      </c>
      <c r="AB59" s="123">
        <v>0</v>
      </c>
      <c r="AC59" s="123">
        <v>48</v>
      </c>
      <c r="AZ59" s="123">
        <v>2</v>
      </c>
      <c r="BA59" s="123">
        <f t="shared" si="13"/>
        <v>0</v>
      </c>
      <c r="BB59" s="123">
        <f t="shared" si="14"/>
        <v>0</v>
      </c>
      <c r="BC59" s="123">
        <f t="shared" si="15"/>
        <v>0</v>
      </c>
      <c r="BD59" s="123">
        <f t="shared" si="16"/>
        <v>0</v>
      </c>
      <c r="BE59" s="123">
        <f t="shared" si="17"/>
        <v>0</v>
      </c>
      <c r="CZ59" s="123">
        <v>4.4999999999999999E-4</v>
      </c>
    </row>
    <row r="60" spans="1:104" ht="22.5" x14ac:dyDescent="0.2">
      <c r="A60" s="151">
        <v>49</v>
      </c>
      <c r="B60" s="152" t="s">
        <v>171</v>
      </c>
      <c r="C60" s="153" t="s">
        <v>172</v>
      </c>
      <c r="D60" s="154" t="s">
        <v>114</v>
      </c>
      <c r="E60" s="155">
        <v>1</v>
      </c>
      <c r="F60" s="155">
        <v>0</v>
      </c>
      <c r="G60" s="156">
        <f t="shared" si="12"/>
        <v>0</v>
      </c>
      <c r="O60" s="150">
        <v>2</v>
      </c>
      <c r="AA60" s="123">
        <v>12</v>
      </c>
      <c r="AB60" s="123">
        <v>0</v>
      </c>
      <c r="AC60" s="123">
        <v>49</v>
      </c>
      <c r="AZ60" s="123">
        <v>2</v>
      </c>
      <c r="BA60" s="123">
        <f t="shared" si="13"/>
        <v>0</v>
      </c>
      <c r="BB60" s="123">
        <f t="shared" si="14"/>
        <v>0</v>
      </c>
      <c r="BC60" s="123">
        <f t="shared" si="15"/>
        <v>0</v>
      </c>
      <c r="BD60" s="123">
        <f t="shared" si="16"/>
        <v>0</v>
      </c>
      <c r="BE60" s="123">
        <f t="shared" si="17"/>
        <v>0</v>
      </c>
      <c r="CZ60" s="123">
        <v>4.4999999999999999E-4</v>
      </c>
    </row>
    <row r="61" spans="1:104" x14ac:dyDescent="0.2">
      <c r="A61" s="151">
        <v>50</v>
      </c>
      <c r="B61" s="152" t="s">
        <v>173</v>
      </c>
      <c r="C61" s="153" t="s">
        <v>174</v>
      </c>
      <c r="D61" s="154" t="s">
        <v>114</v>
      </c>
      <c r="E61" s="155">
        <v>1</v>
      </c>
      <c r="F61" s="155">
        <v>0</v>
      </c>
      <c r="G61" s="156">
        <f t="shared" si="12"/>
        <v>0</v>
      </c>
      <c r="O61" s="150">
        <v>2</v>
      </c>
      <c r="AA61" s="123">
        <v>12</v>
      </c>
      <c r="AB61" s="123">
        <v>0</v>
      </c>
      <c r="AC61" s="123">
        <v>50</v>
      </c>
      <c r="AZ61" s="123">
        <v>2</v>
      </c>
      <c r="BA61" s="123">
        <f t="shared" si="13"/>
        <v>0</v>
      </c>
      <c r="BB61" s="123">
        <f t="shared" si="14"/>
        <v>0</v>
      </c>
      <c r="BC61" s="123">
        <f t="shared" si="15"/>
        <v>0</v>
      </c>
      <c r="BD61" s="123">
        <f t="shared" si="16"/>
        <v>0</v>
      </c>
      <c r="BE61" s="123">
        <f t="shared" si="17"/>
        <v>0</v>
      </c>
      <c r="CZ61" s="123">
        <v>4.4999999999999999E-4</v>
      </c>
    </row>
    <row r="62" spans="1:104" x14ac:dyDescent="0.2">
      <c r="A62" s="151">
        <v>51</v>
      </c>
      <c r="B62" s="152" t="s">
        <v>175</v>
      </c>
      <c r="C62" s="153" t="s">
        <v>176</v>
      </c>
      <c r="D62" s="154" t="s">
        <v>82</v>
      </c>
      <c r="E62" s="155">
        <v>10</v>
      </c>
      <c r="F62" s="155">
        <v>0</v>
      </c>
      <c r="G62" s="156">
        <f t="shared" si="12"/>
        <v>0</v>
      </c>
      <c r="O62" s="150">
        <v>2</v>
      </c>
      <c r="AA62" s="123">
        <v>12</v>
      </c>
      <c r="AB62" s="123">
        <v>0</v>
      </c>
      <c r="AC62" s="123">
        <v>51</v>
      </c>
      <c r="AZ62" s="123">
        <v>2</v>
      </c>
      <c r="BA62" s="123">
        <f t="shared" si="13"/>
        <v>0</v>
      </c>
      <c r="BB62" s="123">
        <f t="shared" si="14"/>
        <v>0</v>
      </c>
      <c r="BC62" s="123">
        <f t="shared" si="15"/>
        <v>0</v>
      </c>
      <c r="BD62" s="123">
        <f t="shared" si="16"/>
        <v>0</v>
      </c>
      <c r="BE62" s="123">
        <f t="shared" si="17"/>
        <v>0</v>
      </c>
      <c r="CZ62" s="123">
        <v>4.0000000000000003E-5</v>
      </c>
    </row>
    <row r="63" spans="1:104" ht="22.5" x14ac:dyDescent="0.2">
      <c r="A63" s="151">
        <v>52</v>
      </c>
      <c r="B63" s="152" t="s">
        <v>177</v>
      </c>
      <c r="C63" s="153" t="s">
        <v>178</v>
      </c>
      <c r="D63" s="154" t="s">
        <v>82</v>
      </c>
      <c r="E63" s="155">
        <v>10</v>
      </c>
      <c r="F63" s="155">
        <v>0</v>
      </c>
      <c r="G63" s="156">
        <f t="shared" si="12"/>
        <v>0</v>
      </c>
      <c r="O63" s="150">
        <v>2</v>
      </c>
      <c r="AA63" s="123">
        <v>12</v>
      </c>
      <c r="AB63" s="123">
        <v>0</v>
      </c>
      <c r="AC63" s="123">
        <v>52</v>
      </c>
      <c r="AZ63" s="123">
        <v>2</v>
      </c>
      <c r="BA63" s="123">
        <f t="shared" si="13"/>
        <v>0</v>
      </c>
      <c r="BB63" s="123">
        <f t="shared" si="14"/>
        <v>0</v>
      </c>
      <c r="BC63" s="123">
        <f t="shared" si="15"/>
        <v>0</v>
      </c>
      <c r="BD63" s="123">
        <f t="shared" si="16"/>
        <v>0</v>
      </c>
      <c r="BE63" s="123">
        <f t="shared" si="17"/>
        <v>0</v>
      </c>
      <c r="CZ63" s="123">
        <v>4.0000000000000003E-5</v>
      </c>
    </row>
    <row r="64" spans="1:104" x14ac:dyDescent="0.2">
      <c r="A64" s="151">
        <v>53</v>
      </c>
      <c r="B64" s="152" t="s">
        <v>179</v>
      </c>
      <c r="C64" s="153" t="s">
        <v>180</v>
      </c>
      <c r="D64" s="154" t="s">
        <v>82</v>
      </c>
      <c r="E64" s="155">
        <v>3</v>
      </c>
      <c r="F64" s="155">
        <v>0</v>
      </c>
      <c r="G64" s="156">
        <f t="shared" si="12"/>
        <v>0</v>
      </c>
      <c r="O64" s="150">
        <v>2</v>
      </c>
      <c r="AA64" s="123">
        <v>12</v>
      </c>
      <c r="AB64" s="123">
        <v>0</v>
      </c>
      <c r="AC64" s="123">
        <v>53</v>
      </c>
      <c r="AZ64" s="123">
        <v>2</v>
      </c>
      <c r="BA64" s="123">
        <f t="shared" si="13"/>
        <v>0</v>
      </c>
      <c r="BB64" s="123">
        <f t="shared" si="14"/>
        <v>0</v>
      </c>
      <c r="BC64" s="123">
        <f t="shared" si="15"/>
        <v>0</v>
      </c>
      <c r="BD64" s="123">
        <f t="shared" si="16"/>
        <v>0</v>
      </c>
      <c r="BE64" s="123">
        <f t="shared" si="17"/>
        <v>0</v>
      </c>
      <c r="CZ64" s="123">
        <v>4.0000000000000003E-5</v>
      </c>
    </row>
    <row r="65" spans="1:104" x14ac:dyDescent="0.2">
      <c r="A65" s="151">
        <v>54</v>
      </c>
      <c r="B65" s="152" t="s">
        <v>181</v>
      </c>
      <c r="C65" s="153" t="s">
        <v>182</v>
      </c>
      <c r="D65" s="154" t="s">
        <v>91</v>
      </c>
      <c r="E65" s="155">
        <v>1.5</v>
      </c>
      <c r="F65" s="155">
        <v>0</v>
      </c>
      <c r="G65" s="156">
        <f t="shared" si="12"/>
        <v>0</v>
      </c>
      <c r="O65" s="150">
        <v>2</v>
      </c>
      <c r="AA65" s="123">
        <v>12</v>
      </c>
      <c r="AB65" s="123">
        <v>0</v>
      </c>
      <c r="AC65" s="123">
        <v>54</v>
      </c>
      <c r="AZ65" s="123">
        <v>2</v>
      </c>
      <c r="BA65" s="123">
        <f t="shared" si="13"/>
        <v>0</v>
      </c>
      <c r="BB65" s="123">
        <f t="shared" si="14"/>
        <v>0</v>
      </c>
      <c r="BC65" s="123">
        <f t="shared" si="15"/>
        <v>0</v>
      </c>
      <c r="BD65" s="123">
        <f t="shared" si="16"/>
        <v>0</v>
      </c>
      <c r="BE65" s="123">
        <f t="shared" si="17"/>
        <v>0</v>
      </c>
      <c r="CZ65" s="123">
        <v>0</v>
      </c>
    </row>
    <row r="66" spans="1:104" x14ac:dyDescent="0.2">
      <c r="A66" s="151">
        <v>55</v>
      </c>
      <c r="B66" s="152" t="s">
        <v>183</v>
      </c>
      <c r="C66" s="153" t="s">
        <v>184</v>
      </c>
      <c r="D66" s="154" t="s">
        <v>82</v>
      </c>
      <c r="E66" s="155">
        <v>8</v>
      </c>
      <c r="F66" s="155">
        <v>0</v>
      </c>
      <c r="G66" s="156">
        <f t="shared" si="12"/>
        <v>0</v>
      </c>
      <c r="O66" s="150">
        <v>2</v>
      </c>
      <c r="AA66" s="123">
        <v>12</v>
      </c>
      <c r="AB66" s="123">
        <v>0</v>
      </c>
      <c r="AC66" s="123">
        <v>55</v>
      </c>
      <c r="AZ66" s="123">
        <v>2</v>
      </c>
      <c r="BA66" s="123">
        <f t="shared" si="13"/>
        <v>0</v>
      </c>
      <c r="BB66" s="123">
        <f t="shared" si="14"/>
        <v>0</v>
      </c>
      <c r="BC66" s="123">
        <f t="shared" si="15"/>
        <v>0</v>
      </c>
      <c r="BD66" s="123">
        <f t="shared" si="16"/>
        <v>0</v>
      </c>
      <c r="BE66" s="123">
        <f t="shared" si="17"/>
        <v>0</v>
      </c>
      <c r="CZ66" s="123">
        <v>8.0000000000000004E-4</v>
      </c>
    </row>
    <row r="67" spans="1:104" x14ac:dyDescent="0.2">
      <c r="A67" s="157"/>
      <c r="B67" s="158" t="s">
        <v>66</v>
      </c>
      <c r="C67" s="159" t="str">
        <f>CONCATENATE(B29," ",C29)</f>
        <v>725 Zařizovací předměty</v>
      </c>
      <c r="D67" s="157"/>
      <c r="E67" s="160"/>
      <c r="F67" s="160"/>
      <c r="G67" s="161">
        <f>SUM(G29:G66)</f>
        <v>0</v>
      </c>
      <c r="O67" s="150">
        <v>4</v>
      </c>
      <c r="BA67" s="162">
        <f>SUM(BA29:BA66)</f>
        <v>0</v>
      </c>
      <c r="BB67" s="162">
        <f>SUM(BB29:BB66)</f>
        <v>0</v>
      </c>
      <c r="BC67" s="162">
        <f>SUM(BC29:BC66)</f>
        <v>0</v>
      </c>
      <c r="BD67" s="162">
        <f>SUM(BD29:BD66)</f>
        <v>0</v>
      </c>
      <c r="BE67" s="162">
        <f>SUM(BE29:BE66)</f>
        <v>0</v>
      </c>
    </row>
    <row r="68" spans="1:104" x14ac:dyDescent="0.2">
      <c r="A68" s="124"/>
      <c r="B68" s="124"/>
      <c r="C68" s="124"/>
      <c r="D68" s="124"/>
      <c r="E68" s="124"/>
      <c r="F68" s="124"/>
      <c r="G68" s="124"/>
    </row>
    <row r="69" spans="1:104" x14ac:dyDescent="0.2">
      <c r="E69" s="123"/>
    </row>
    <row r="70" spans="1:104" x14ac:dyDescent="0.2">
      <c r="E70" s="123"/>
    </row>
    <row r="71" spans="1:104" x14ac:dyDescent="0.2">
      <c r="E71" s="123"/>
    </row>
    <row r="72" spans="1:104" x14ac:dyDescent="0.2">
      <c r="E72" s="123"/>
    </row>
    <row r="73" spans="1:104" x14ac:dyDescent="0.2">
      <c r="E73" s="123"/>
    </row>
    <row r="74" spans="1:104" x14ac:dyDescent="0.2">
      <c r="E74" s="123"/>
    </row>
    <row r="75" spans="1:104" x14ac:dyDescent="0.2">
      <c r="E75" s="123"/>
    </row>
    <row r="76" spans="1:104" x14ac:dyDescent="0.2">
      <c r="E76" s="123"/>
    </row>
    <row r="77" spans="1:104" x14ac:dyDescent="0.2">
      <c r="E77" s="123"/>
    </row>
    <row r="78" spans="1:104" x14ac:dyDescent="0.2">
      <c r="E78" s="123"/>
    </row>
    <row r="79" spans="1:104" x14ac:dyDescent="0.2">
      <c r="E79" s="123"/>
    </row>
    <row r="80" spans="1:104" x14ac:dyDescent="0.2">
      <c r="E80" s="123"/>
    </row>
    <row r="81" spans="1:7" x14ac:dyDescent="0.2">
      <c r="E81" s="123"/>
    </row>
    <row r="82" spans="1:7" x14ac:dyDescent="0.2">
      <c r="E82" s="123"/>
    </row>
    <row r="83" spans="1:7" x14ac:dyDescent="0.2">
      <c r="E83" s="123"/>
    </row>
    <row r="84" spans="1:7" x14ac:dyDescent="0.2">
      <c r="E84" s="123"/>
    </row>
    <row r="85" spans="1:7" x14ac:dyDescent="0.2">
      <c r="E85" s="123"/>
    </row>
    <row r="86" spans="1:7" x14ac:dyDescent="0.2">
      <c r="E86" s="123"/>
    </row>
    <row r="87" spans="1:7" x14ac:dyDescent="0.2">
      <c r="E87" s="123"/>
    </row>
    <row r="88" spans="1:7" x14ac:dyDescent="0.2">
      <c r="E88" s="123"/>
    </row>
    <row r="89" spans="1:7" x14ac:dyDescent="0.2">
      <c r="E89" s="123"/>
    </row>
    <row r="90" spans="1:7" x14ac:dyDescent="0.2">
      <c r="E90" s="123"/>
    </row>
    <row r="91" spans="1:7" x14ac:dyDescent="0.2">
      <c r="A91" s="163"/>
      <c r="B91" s="163"/>
      <c r="C91" s="163"/>
      <c r="D91" s="163"/>
      <c r="E91" s="163"/>
      <c r="F91" s="163"/>
      <c r="G91" s="163"/>
    </row>
    <row r="92" spans="1:7" x14ac:dyDescent="0.2">
      <c r="A92" s="163"/>
      <c r="B92" s="163"/>
      <c r="C92" s="163"/>
      <c r="D92" s="163"/>
      <c r="E92" s="163"/>
      <c r="F92" s="163"/>
      <c r="G92" s="163"/>
    </row>
    <row r="93" spans="1:7" x14ac:dyDescent="0.2">
      <c r="A93" s="163"/>
      <c r="B93" s="163"/>
      <c r="C93" s="163"/>
      <c r="D93" s="163"/>
      <c r="E93" s="163"/>
      <c r="F93" s="163"/>
      <c r="G93" s="163"/>
    </row>
    <row r="94" spans="1:7" x14ac:dyDescent="0.2">
      <c r="A94" s="163"/>
      <c r="B94" s="163"/>
      <c r="C94" s="163"/>
      <c r="D94" s="163"/>
      <c r="E94" s="163"/>
      <c r="F94" s="163"/>
      <c r="G94" s="163"/>
    </row>
    <row r="95" spans="1:7" x14ac:dyDescent="0.2">
      <c r="E95" s="123"/>
    </row>
    <row r="96" spans="1:7" x14ac:dyDescent="0.2">
      <c r="E96" s="123"/>
    </row>
    <row r="97" spans="5:5" x14ac:dyDescent="0.2">
      <c r="E97" s="123"/>
    </row>
    <row r="98" spans="5:5" x14ac:dyDescent="0.2">
      <c r="E98" s="123"/>
    </row>
    <row r="99" spans="5:5" x14ac:dyDescent="0.2">
      <c r="E99" s="123"/>
    </row>
    <row r="100" spans="5:5" x14ac:dyDescent="0.2">
      <c r="E100" s="123"/>
    </row>
    <row r="101" spans="5:5" x14ac:dyDescent="0.2">
      <c r="E101" s="123"/>
    </row>
    <row r="102" spans="5:5" x14ac:dyDescent="0.2">
      <c r="E102" s="123"/>
    </row>
    <row r="103" spans="5:5" x14ac:dyDescent="0.2">
      <c r="E103" s="123"/>
    </row>
    <row r="104" spans="5:5" x14ac:dyDescent="0.2">
      <c r="E104" s="123"/>
    </row>
    <row r="105" spans="5:5" x14ac:dyDescent="0.2">
      <c r="E105" s="123"/>
    </row>
    <row r="106" spans="5:5" x14ac:dyDescent="0.2">
      <c r="E106" s="123"/>
    </row>
    <row r="107" spans="5:5" x14ac:dyDescent="0.2">
      <c r="E107" s="123"/>
    </row>
    <row r="108" spans="5:5" x14ac:dyDescent="0.2">
      <c r="E108" s="123"/>
    </row>
    <row r="109" spans="5:5" x14ac:dyDescent="0.2">
      <c r="E109" s="123"/>
    </row>
    <row r="110" spans="5:5" x14ac:dyDescent="0.2">
      <c r="E110" s="123"/>
    </row>
    <row r="111" spans="5:5" x14ac:dyDescent="0.2">
      <c r="E111" s="123"/>
    </row>
    <row r="112" spans="5:5" x14ac:dyDescent="0.2">
      <c r="E112" s="123"/>
    </row>
    <row r="113" spans="1:7" x14ac:dyDescent="0.2">
      <c r="E113" s="123"/>
    </row>
    <row r="114" spans="1:7" x14ac:dyDescent="0.2">
      <c r="E114" s="123"/>
    </row>
    <row r="115" spans="1:7" x14ac:dyDescent="0.2">
      <c r="E115" s="123"/>
    </row>
    <row r="116" spans="1:7" x14ac:dyDescent="0.2">
      <c r="E116" s="123"/>
    </row>
    <row r="117" spans="1:7" x14ac:dyDescent="0.2">
      <c r="E117" s="123"/>
    </row>
    <row r="118" spans="1:7" x14ac:dyDescent="0.2">
      <c r="E118" s="123"/>
    </row>
    <row r="119" spans="1:7" x14ac:dyDescent="0.2">
      <c r="E119" s="123"/>
    </row>
    <row r="120" spans="1:7" x14ac:dyDescent="0.2">
      <c r="E120" s="123"/>
    </row>
    <row r="121" spans="1:7" x14ac:dyDescent="0.2">
      <c r="E121" s="123"/>
    </row>
    <row r="122" spans="1:7" x14ac:dyDescent="0.2">
      <c r="E122" s="123"/>
    </row>
    <row r="123" spans="1:7" x14ac:dyDescent="0.2">
      <c r="E123" s="123"/>
    </row>
    <row r="124" spans="1:7" x14ac:dyDescent="0.2">
      <c r="E124" s="123"/>
    </row>
    <row r="125" spans="1:7" x14ac:dyDescent="0.2">
      <c r="E125" s="123"/>
    </row>
    <row r="126" spans="1:7" x14ac:dyDescent="0.2">
      <c r="A126" s="164"/>
      <c r="B126" s="164"/>
    </row>
    <row r="127" spans="1:7" x14ac:dyDescent="0.2">
      <c r="A127" s="163"/>
      <c r="B127" s="163"/>
      <c r="C127" s="166"/>
      <c r="D127" s="166"/>
      <c r="E127" s="167"/>
      <c r="F127" s="166"/>
      <c r="G127" s="168"/>
    </row>
    <row r="128" spans="1:7" x14ac:dyDescent="0.2">
      <c r="A128" s="169"/>
      <c r="B128" s="169"/>
      <c r="C128" s="163"/>
      <c r="D128" s="163"/>
      <c r="E128" s="170"/>
      <c r="F128" s="163"/>
      <c r="G128" s="163"/>
    </row>
    <row r="129" spans="1:7" x14ac:dyDescent="0.2">
      <c r="A129" s="163"/>
      <c r="B129" s="163"/>
      <c r="C129" s="163"/>
      <c r="D129" s="163"/>
      <c r="E129" s="170"/>
      <c r="F129" s="163"/>
      <c r="G129" s="163"/>
    </row>
    <row r="130" spans="1:7" x14ac:dyDescent="0.2">
      <c r="A130" s="163"/>
      <c r="B130" s="163"/>
      <c r="C130" s="163"/>
      <c r="D130" s="163"/>
      <c r="E130" s="170"/>
      <c r="F130" s="163"/>
      <c r="G130" s="163"/>
    </row>
    <row r="131" spans="1:7" x14ac:dyDescent="0.2">
      <c r="A131" s="163"/>
      <c r="B131" s="163"/>
      <c r="C131" s="163"/>
      <c r="D131" s="163"/>
      <c r="E131" s="170"/>
      <c r="F131" s="163"/>
      <c r="G131" s="163"/>
    </row>
    <row r="132" spans="1:7" x14ac:dyDescent="0.2">
      <c r="A132" s="163"/>
      <c r="B132" s="163"/>
      <c r="C132" s="163"/>
      <c r="D132" s="163"/>
      <c r="E132" s="170"/>
      <c r="F132" s="163"/>
      <c r="G132" s="163"/>
    </row>
    <row r="133" spans="1:7" x14ac:dyDescent="0.2">
      <c r="A133" s="163"/>
      <c r="B133" s="163"/>
      <c r="C133" s="163"/>
      <c r="D133" s="163"/>
      <c r="E133" s="170"/>
      <c r="F133" s="163"/>
      <c r="G133" s="163"/>
    </row>
    <row r="134" spans="1:7" x14ac:dyDescent="0.2">
      <c r="A134" s="163"/>
      <c r="B134" s="163"/>
      <c r="C134" s="163"/>
      <c r="D134" s="163"/>
      <c r="E134" s="170"/>
      <c r="F134" s="163"/>
      <c r="G134" s="163"/>
    </row>
    <row r="135" spans="1:7" x14ac:dyDescent="0.2">
      <c r="A135" s="163"/>
      <c r="B135" s="163"/>
      <c r="C135" s="163"/>
      <c r="D135" s="163"/>
      <c r="E135" s="170"/>
      <c r="F135" s="163"/>
      <c r="G135" s="163"/>
    </row>
    <row r="136" spans="1:7" x14ac:dyDescent="0.2">
      <c r="A136" s="163"/>
      <c r="B136" s="163"/>
      <c r="C136" s="163"/>
      <c r="D136" s="163"/>
      <c r="E136" s="170"/>
      <c r="F136" s="163"/>
      <c r="G136" s="163"/>
    </row>
    <row r="137" spans="1:7" x14ac:dyDescent="0.2">
      <c r="A137" s="163"/>
      <c r="B137" s="163"/>
      <c r="C137" s="163"/>
      <c r="D137" s="163"/>
      <c r="E137" s="170"/>
      <c r="F137" s="163"/>
      <c r="G137" s="163"/>
    </row>
    <row r="138" spans="1:7" x14ac:dyDescent="0.2">
      <c r="A138" s="163"/>
      <c r="B138" s="163"/>
      <c r="C138" s="163"/>
      <c r="D138" s="163"/>
      <c r="E138" s="170"/>
      <c r="F138" s="163"/>
      <c r="G138" s="163"/>
    </row>
    <row r="139" spans="1:7" x14ac:dyDescent="0.2">
      <c r="A139" s="163"/>
      <c r="B139" s="163"/>
      <c r="C139" s="163"/>
      <c r="D139" s="163"/>
      <c r="E139" s="170"/>
      <c r="F139" s="163"/>
      <c r="G139" s="163"/>
    </row>
    <row r="140" spans="1:7" x14ac:dyDescent="0.2">
      <c r="A140" s="163"/>
      <c r="B140" s="163"/>
      <c r="C140" s="163"/>
      <c r="D140" s="163"/>
      <c r="E140" s="170"/>
      <c r="F140" s="163"/>
      <c r="G140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dcterms:created xsi:type="dcterms:W3CDTF">2013-10-21T02:29:41Z</dcterms:created>
  <dcterms:modified xsi:type="dcterms:W3CDTF">2013-10-21T02:39:08Z</dcterms:modified>
</cp:coreProperties>
</file>