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list'!$F$4</definedName>
    <definedName name="MJ">'Krycí list'!$G$4</definedName>
    <definedName name="Mont">Rekapitulace!$H$23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Položky!$A$1:$G$70</definedName>
    <definedName name="_xlnm.Print_Area" localSheetId="1">Rekapitulace!$A$1:$I$29</definedName>
    <definedName name="PocetMJ">'Krycí list'!$G$7</definedName>
    <definedName name="Poznamka">'Krycí list'!$B$37</definedName>
    <definedName name="Projektant">'Krycí list'!$C$7</definedName>
    <definedName name="PSV">Rekapitulace!$F$23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Rekapitulace!$E$28</definedName>
    <definedName name="VRNnazev">Rekapitulace!$A$28</definedName>
    <definedName name="VRNproc">Rekapitulace!$F$28</definedName>
    <definedName name="VRNzakl">Rekapitulace!$G$28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69" i="3" l="1"/>
  <c r="BD69" i="3"/>
  <c r="BC69" i="3"/>
  <c r="BA69" i="3"/>
  <c r="G69" i="3"/>
  <c r="BB69" i="3" s="1"/>
  <c r="BE68" i="3"/>
  <c r="BE70" i="3" s="1"/>
  <c r="I22" i="2" s="1"/>
  <c r="BD68" i="3"/>
  <c r="BC68" i="3"/>
  <c r="BA68" i="3"/>
  <c r="BA70" i="3" s="1"/>
  <c r="E22" i="2" s="1"/>
  <c r="G68" i="3"/>
  <c r="BB68" i="3" s="1"/>
  <c r="B22" i="2"/>
  <c r="A22" i="2"/>
  <c r="C70" i="3"/>
  <c r="BE65" i="3"/>
  <c r="BE66" i="3" s="1"/>
  <c r="I21" i="2" s="1"/>
  <c r="BD65" i="3"/>
  <c r="BC65" i="3"/>
  <c r="BB65" i="3"/>
  <c r="BB66" i="3" s="1"/>
  <c r="F21" i="2" s="1"/>
  <c r="BA65" i="3"/>
  <c r="BA66" i="3" s="1"/>
  <c r="E21" i="2" s="1"/>
  <c r="G65" i="3"/>
  <c r="G66" i="3" s="1"/>
  <c r="H21" i="2"/>
  <c r="B21" i="2"/>
  <c r="A21" i="2"/>
  <c r="BD66" i="3"/>
  <c r="BC66" i="3"/>
  <c r="G21" i="2" s="1"/>
  <c r="C66" i="3"/>
  <c r="BE62" i="3"/>
  <c r="BE63" i="3" s="1"/>
  <c r="I20" i="2" s="1"/>
  <c r="BD62" i="3"/>
  <c r="BC62" i="3"/>
  <c r="BA62" i="3"/>
  <c r="BA63" i="3" s="1"/>
  <c r="E20" i="2" s="1"/>
  <c r="G62" i="3"/>
  <c r="BB62" i="3" s="1"/>
  <c r="BE61" i="3"/>
  <c r="BD61" i="3"/>
  <c r="BC61" i="3"/>
  <c r="BC63" i="3" s="1"/>
  <c r="G20" i="2" s="1"/>
  <c r="BA61" i="3"/>
  <c r="G61" i="3"/>
  <c r="BB61" i="3" s="1"/>
  <c r="B20" i="2"/>
  <c r="A20" i="2"/>
  <c r="BD63" i="3"/>
  <c r="H20" i="2" s="1"/>
  <c r="C63" i="3"/>
  <c r="BE58" i="3"/>
  <c r="BE59" i="3" s="1"/>
  <c r="I19" i="2" s="1"/>
  <c r="BD58" i="3"/>
  <c r="BD59" i="3" s="1"/>
  <c r="H19" i="2" s="1"/>
  <c r="BC58" i="3"/>
  <c r="BC59" i="3" s="1"/>
  <c r="G19" i="2" s="1"/>
  <c r="BA58" i="3"/>
  <c r="G58" i="3"/>
  <c r="BB58" i="3" s="1"/>
  <c r="BB59" i="3" s="1"/>
  <c r="F19" i="2" s="1"/>
  <c r="B19" i="2"/>
  <c r="A19" i="2"/>
  <c r="BA59" i="3"/>
  <c r="E19" i="2" s="1"/>
  <c r="G59" i="3"/>
  <c r="C59" i="3"/>
  <c r="BE55" i="3"/>
  <c r="BD55" i="3"/>
  <c r="BC55" i="3"/>
  <c r="BA55" i="3"/>
  <c r="G55" i="3"/>
  <c r="BB55" i="3" s="1"/>
  <c r="BE54" i="3"/>
  <c r="BD54" i="3"/>
  <c r="BC54" i="3"/>
  <c r="BA54" i="3"/>
  <c r="BA56" i="3" s="1"/>
  <c r="E18" i="2" s="1"/>
  <c r="G54" i="3"/>
  <c r="BB54" i="3" s="1"/>
  <c r="BE53" i="3"/>
  <c r="BD53" i="3"/>
  <c r="BC53" i="3"/>
  <c r="BA53" i="3"/>
  <c r="G53" i="3"/>
  <c r="BB53" i="3" s="1"/>
  <c r="B18" i="2"/>
  <c r="A18" i="2"/>
  <c r="BD56" i="3"/>
  <c r="H18" i="2" s="1"/>
  <c r="C56" i="3"/>
  <c r="BE50" i="3"/>
  <c r="BD50" i="3"/>
  <c r="BC50" i="3"/>
  <c r="BC51" i="3" s="1"/>
  <c r="G17" i="2" s="1"/>
  <c r="BA50" i="3"/>
  <c r="G50" i="3"/>
  <c r="BB50" i="3" s="1"/>
  <c r="BB51" i="3" s="1"/>
  <c r="F17" i="2" s="1"/>
  <c r="I17" i="2"/>
  <c r="E17" i="2"/>
  <c r="B17" i="2"/>
  <c r="A17" i="2"/>
  <c r="BE51" i="3"/>
  <c r="BD51" i="3"/>
  <c r="H17" i="2" s="1"/>
  <c r="BA51" i="3"/>
  <c r="G51" i="3"/>
  <c r="C51" i="3"/>
  <c r="BE47" i="3"/>
  <c r="BE48" i="3" s="1"/>
  <c r="I16" i="2" s="1"/>
  <c r="BD47" i="3"/>
  <c r="BD48" i="3" s="1"/>
  <c r="H16" i="2" s="1"/>
  <c r="BC47" i="3"/>
  <c r="BC48" i="3" s="1"/>
  <c r="G16" i="2" s="1"/>
  <c r="BA47" i="3"/>
  <c r="G47" i="3"/>
  <c r="BB47" i="3" s="1"/>
  <c r="BB48" i="3" s="1"/>
  <c r="F16" i="2" s="1"/>
  <c r="E16" i="2"/>
  <c r="B16" i="2"/>
  <c r="A16" i="2"/>
  <c r="BA48" i="3"/>
  <c r="C48" i="3"/>
  <c r="BE44" i="3"/>
  <c r="BD44" i="3"/>
  <c r="BC44" i="3"/>
  <c r="BC45" i="3" s="1"/>
  <c r="G15" i="2" s="1"/>
  <c r="BB44" i="3"/>
  <c r="BB45" i="3" s="1"/>
  <c r="F15" i="2" s="1"/>
  <c r="G44" i="3"/>
  <c r="BA44" i="3" s="1"/>
  <c r="BA45" i="3" s="1"/>
  <c r="E15" i="2" s="1"/>
  <c r="B15" i="2"/>
  <c r="A15" i="2"/>
  <c r="BE45" i="3"/>
  <c r="I15" i="2" s="1"/>
  <c r="BD45" i="3"/>
  <c r="H15" i="2" s="1"/>
  <c r="G45" i="3"/>
  <c r="C45" i="3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C42" i="3" s="1"/>
  <c r="G14" i="2" s="1"/>
  <c r="BB39" i="3"/>
  <c r="G39" i="3"/>
  <c r="BA39" i="3" s="1"/>
  <c r="BE38" i="3"/>
  <c r="BD38" i="3"/>
  <c r="BC38" i="3"/>
  <c r="BB38" i="3"/>
  <c r="BB42" i="3" s="1"/>
  <c r="F14" i="2" s="1"/>
  <c r="G38" i="3"/>
  <c r="G42" i="3" s="1"/>
  <c r="B14" i="2"/>
  <c r="A14" i="2"/>
  <c r="C42" i="3"/>
  <c r="BE35" i="3"/>
  <c r="BD35" i="3"/>
  <c r="BC35" i="3"/>
  <c r="BB35" i="3"/>
  <c r="BA35" i="3"/>
  <c r="G35" i="3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C36" i="3" s="1"/>
  <c r="G13" i="2" s="1"/>
  <c r="BB32" i="3"/>
  <c r="G32" i="3"/>
  <c r="BA32" i="3" s="1"/>
  <c r="BE31" i="3"/>
  <c r="BD31" i="3"/>
  <c r="BC31" i="3"/>
  <c r="BB31" i="3"/>
  <c r="BB36" i="3" s="1"/>
  <c r="F13" i="2" s="1"/>
  <c r="G31" i="3"/>
  <c r="G36" i="3" s="1"/>
  <c r="B13" i="2"/>
  <c r="A13" i="2"/>
  <c r="C36" i="3"/>
  <c r="BE28" i="3"/>
  <c r="BE29" i="3" s="1"/>
  <c r="I12" i="2" s="1"/>
  <c r="BD28" i="3"/>
  <c r="BD29" i="3" s="1"/>
  <c r="H12" i="2" s="1"/>
  <c r="BC28" i="3"/>
  <c r="BC29" i="3" s="1"/>
  <c r="G12" i="2" s="1"/>
  <c r="BB28" i="3"/>
  <c r="BB29" i="3" s="1"/>
  <c r="F12" i="2" s="1"/>
  <c r="BA28" i="3"/>
  <c r="BA29" i="3" s="1"/>
  <c r="E12" i="2" s="1"/>
  <c r="G28" i="3"/>
  <c r="G29" i="3" s="1"/>
  <c r="B12" i="2"/>
  <c r="A12" i="2"/>
  <c r="C29" i="3"/>
  <c r="BE25" i="3"/>
  <c r="BE26" i="3" s="1"/>
  <c r="I11" i="2" s="1"/>
  <c r="BD25" i="3"/>
  <c r="BD26" i="3" s="1"/>
  <c r="H11" i="2" s="1"/>
  <c r="BC25" i="3"/>
  <c r="BB25" i="3"/>
  <c r="BB26" i="3" s="1"/>
  <c r="F11" i="2" s="1"/>
  <c r="BA25" i="3"/>
  <c r="BA26" i="3" s="1"/>
  <c r="E11" i="2" s="1"/>
  <c r="G25" i="3"/>
  <c r="G26" i="3" s="1"/>
  <c r="G11" i="2"/>
  <c r="B11" i="2"/>
  <c r="A11" i="2"/>
  <c r="BC26" i="3"/>
  <c r="C26" i="3"/>
  <c r="BE22" i="3"/>
  <c r="BE23" i="3" s="1"/>
  <c r="I10" i="2" s="1"/>
  <c r="BD22" i="3"/>
  <c r="BD23" i="3" s="1"/>
  <c r="H10" i="2" s="1"/>
  <c r="BC22" i="3"/>
  <c r="BC23" i="3" s="1"/>
  <c r="G10" i="2" s="1"/>
  <c r="BB22" i="3"/>
  <c r="BB23" i="3" s="1"/>
  <c r="F10" i="2" s="1"/>
  <c r="BA22" i="3"/>
  <c r="BA23" i="3" s="1"/>
  <c r="E10" i="2" s="1"/>
  <c r="G22" i="3"/>
  <c r="G23" i="3" s="1"/>
  <c r="B10" i="2"/>
  <c r="A10" i="2"/>
  <c r="C23" i="3"/>
  <c r="BE19" i="3"/>
  <c r="BD19" i="3"/>
  <c r="BC19" i="3"/>
  <c r="BB19" i="3"/>
  <c r="BA19" i="3"/>
  <c r="G19" i="3"/>
  <c r="BE18" i="3"/>
  <c r="BD18" i="3"/>
  <c r="BC18" i="3"/>
  <c r="BC20" i="3" s="1"/>
  <c r="G9" i="2" s="1"/>
  <c r="BB18" i="3"/>
  <c r="G18" i="3"/>
  <c r="BA18" i="3" s="1"/>
  <c r="BE17" i="3"/>
  <c r="BD17" i="3"/>
  <c r="BC17" i="3"/>
  <c r="BB17" i="3"/>
  <c r="BB20" i="3" s="1"/>
  <c r="F9" i="2" s="1"/>
  <c r="BA17" i="3"/>
  <c r="BA20" i="3" s="1"/>
  <c r="E9" i="2" s="1"/>
  <c r="G17" i="3"/>
  <c r="G20" i="3" s="1"/>
  <c r="B9" i="2"/>
  <c r="A9" i="2"/>
  <c r="C20" i="3"/>
  <c r="BE14" i="3"/>
  <c r="BE15" i="3" s="1"/>
  <c r="I8" i="2" s="1"/>
  <c r="BD14" i="3"/>
  <c r="BD15" i="3" s="1"/>
  <c r="H8" i="2" s="1"/>
  <c r="BC14" i="3"/>
  <c r="BC15" i="3" s="1"/>
  <c r="G8" i="2" s="1"/>
  <c r="BB14" i="3"/>
  <c r="BA14" i="3"/>
  <c r="BA15" i="3" s="1"/>
  <c r="E8" i="2" s="1"/>
  <c r="G14" i="3"/>
  <c r="G15" i="3" s="1"/>
  <c r="B8" i="2"/>
  <c r="A8" i="2"/>
  <c r="BB15" i="3"/>
  <c r="F8" i="2" s="1"/>
  <c r="C15" i="3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BA9" i="3"/>
  <c r="G9" i="3"/>
  <c r="BE8" i="3"/>
  <c r="BD8" i="3"/>
  <c r="BD12" i="3" s="1"/>
  <c r="H7" i="2" s="1"/>
  <c r="BC8" i="3"/>
  <c r="BC12" i="3" s="1"/>
  <c r="G7" i="2" s="1"/>
  <c r="BB8" i="3"/>
  <c r="G8" i="3"/>
  <c r="BA8" i="3" s="1"/>
  <c r="B7" i="2"/>
  <c r="A7" i="2"/>
  <c r="C12" i="3"/>
  <c r="C4" i="3"/>
  <c r="F3" i="3"/>
  <c r="C3" i="3"/>
  <c r="H29" i="2"/>
  <c r="G22" i="1" s="1"/>
  <c r="G21" i="1" s="1"/>
  <c r="G28" i="2"/>
  <c r="I28" i="2" s="1"/>
  <c r="C2" i="2"/>
  <c r="C1" i="2"/>
  <c r="F33" i="1"/>
  <c r="F31" i="1"/>
  <c r="G8" i="1"/>
  <c r="F34" i="1" l="1"/>
  <c r="BE12" i="3"/>
  <c r="I7" i="2" s="1"/>
  <c r="BD36" i="3"/>
  <c r="H13" i="2" s="1"/>
  <c r="G12" i="3"/>
  <c r="BE36" i="3"/>
  <c r="I13" i="2" s="1"/>
  <c r="I23" i="2" s="1"/>
  <c r="C20" i="1" s="1"/>
  <c r="BE42" i="3"/>
  <c r="I14" i="2" s="1"/>
  <c r="BC56" i="3"/>
  <c r="G18" i="2" s="1"/>
  <c r="BE56" i="3"/>
  <c r="I18" i="2" s="1"/>
  <c r="BD20" i="3"/>
  <c r="H9" i="2" s="1"/>
  <c r="H23" i="2" s="1"/>
  <c r="C15" i="1" s="1"/>
  <c r="G48" i="3"/>
  <c r="BE20" i="3"/>
  <c r="I9" i="2" s="1"/>
  <c r="BD42" i="3"/>
  <c r="H14" i="2" s="1"/>
  <c r="BB63" i="3"/>
  <c r="F20" i="2" s="1"/>
  <c r="BD70" i="3"/>
  <c r="H22" i="2" s="1"/>
  <c r="G56" i="3"/>
  <c r="BB70" i="3"/>
  <c r="F22" i="2" s="1"/>
  <c r="BA12" i="3"/>
  <c r="E7" i="2" s="1"/>
  <c r="E23" i="2" s="1"/>
  <c r="C16" i="1" s="1"/>
  <c r="BA31" i="3"/>
  <c r="BA36" i="3" s="1"/>
  <c r="E13" i="2" s="1"/>
  <c r="BA38" i="3"/>
  <c r="BA42" i="3" s="1"/>
  <c r="E14" i="2" s="1"/>
  <c r="BB12" i="3"/>
  <c r="F7" i="2" s="1"/>
  <c r="G63" i="3"/>
  <c r="BC70" i="3"/>
  <c r="G22" i="2" s="1"/>
  <c r="G23" i="2"/>
  <c r="C14" i="1" s="1"/>
  <c r="BB56" i="3"/>
  <c r="F18" i="2" s="1"/>
  <c r="G70" i="3"/>
  <c r="F23" i="2" l="1"/>
  <c r="C17" i="1" s="1"/>
  <c r="C18" i="1" s="1"/>
  <c r="C21" i="1" s="1"/>
  <c r="C22" i="1" s="1"/>
</calcChain>
</file>

<file path=xl/sharedStrings.xml><?xml version="1.0" encoding="utf-8"?>
<sst xmlns="http://schemas.openxmlformats.org/spreadsheetml/2006/main" count="252" uniqueCount="170">
  <si>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</si>
  <si>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</si>
  <si>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</si>
  <si>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</si>
  <si>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</si>
  <si>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</si>
  <si>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</si>
  <si>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</si>
  <si>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</si>
  <si>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</si>
  <si>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</si>
  <si>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</si>
  <si>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</si>
  <si>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</si>
  <si>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</si>
  <si>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</si>
  <si>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</si>
  <si>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</si>
  <si>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</si>
  <si>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</si>
  <si>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</si>
  <si>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</si>
  <si>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</si>
  <si>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</si>
  <si>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</si>
  <si>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</si>
  <si>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</si>
  <si>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</si>
  <si>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</si>
  <si>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</si>
  <si>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</si>
  <si>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</si>
  <si>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</si>
  <si>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</si>
  <si>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</si>
  <si>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</si>
  <si>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</si>
  <si>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</si>
  <si>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</si>
  <si>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</si>
  <si>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</si>
  <si>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</si>
  <si>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</si>
  <si>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</si>
  <si>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</si>
  <si>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</si>
  <si>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</si>
  <si>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</si>
  <si>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</si>
  <si>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</si>
  <si>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</si>
  <si>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</si>
  <si>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</si>
  <si>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</si>
  <si>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</si>
  <si>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</si>
  <si>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</si>
  <si>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</si>
  <si>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</si>
  <si>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</si>
  <si>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</si>
  <si>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</si>
  <si>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</si>
  <si>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</si>
  <si>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</si>
  <si>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</si>
  <si>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</si>
  <si>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- ARABSKÁ ZAHRADNÍ DOMEK</t>
  </si>
  <si>
    <t>ZAHRADNÍ DOMEK</t>
  </si>
  <si>
    <t>3</t>
  </si>
  <si>
    <t>Svislé a kompletní konstrukce</t>
  </si>
  <si>
    <t>349 23-1821.R00</t>
  </si>
  <si>
    <t xml:space="preserve">Přizdívka ostění s ozubem z cihel, kapsy do 30 cm </t>
  </si>
  <si>
    <t>m2</t>
  </si>
  <si>
    <t>317 94-4313.R00</t>
  </si>
  <si>
    <t xml:space="preserve">Válcované nosníky č.14-22 osazené do otvorů </t>
  </si>
  <si>
    <t>t</t>
  </si>
  <si>
    <t>317 23-4410.R00</t>
  </si>
  <si>
    <t xml:space="preserve">Vyzdívka mezi nosníky cihlami pálenými na MC </t>
  </si>
  <si>
    <t>m3</t>
  </si>
  <si>
    <t>317 94-1123.R00</t>
  </si>
  <si>
    <t xml:space="preserve">Osazení ocelových válcovaných nosníků  č.14-22 </t>
  </si>
  <si>
    <t>61</t>
  </si>
  <si>
    <t>Upravy povrchů vnitřní</t>
  </si>
  <si>
    <t>612 40-1391.R00</t>
  </si>
  <si>
    <t xml:space="preserve">Omítka malých ploch vnitřních stěn do 1 m2 </t>
  </si>
  <si>
    <t>kus</t>
  </si>
  <si>
    <t>62</t>
  </si>
  <si>
    <t>Upravy povrchů vnější</t>
  </si>
  <si>
    <t>622 47-1317.RP1</t>
  </si>
  <si>
    <t>Nátěr nebo nástřik stěn vnějších, složitost 1 - 2 hmota silikonová bílá</t>
  </si>
  <si>
    <t>622 45-4121.R00</t>
  </si>
  <si>
    <t xml:space="preserve">Oprava vnějších omítek cement.,štukových do 10 % </t>
  </si>
  <si>
    <t>622 90-3111.R00</t>
  </si>
  <si>
    <t>Očištění zdí a valů před opravou, ručně, tlakovou vodu,vč.aplikace biocidního prostředku</t>
  </si>
  <si>
    <t>63</t>
  </si>
  <si>
    <t>Podlahy a podlahové konstrukce</t>
  </si>
  <si>
    <t>631 31-2121.R00</t>
  </si>
  <si>
    <t xml:space="preserve">Doplnění mazanin betonem do 4 m2, do tl. 8 cm </t>
  </si>
  <si>
    <t>64</t>
  </si>
  <si>
    <t>Výplně otvorů</t>
  </si>
  <si>
    <t>642 94-4221.R00</t>
  </si>
  <si>
    <t>Osazení ocelových zárubní dodatečně nad 2,5 m2. 1600x1970 DVOJITÉ</t>
  </si>
  <si>
    <t>95</t>
  </si>
  <si>
    <t>Dokončovací kce na pozem.stav.</t>
  </si>
  <si>
    <t>952 90-1111.R00</t>
  </si>
  <si>
    <t xml:space="preserve">Vyčištění budov o výšce podlaží do 4 m </t>
  </si>
  <si>
    <t>96</t>
  </si>
  <si>
    <t>Bourání konstrukcí</t>
  </si>
  <si>
    <t>967 03-1733.R00</t>
  </si>
  <si>
    <t xml:space="preserve">Přisekání plošné zdiva cihelného na MVC tl. 15 cm </t>
  </si>
  <si>
    <t>968 06-1112.R00</t>
  </si>
  <si>
    <t xml:space="preserve">Vyvěšení dřevěných okenních křídel pl. do 1,5 m2 </t>
  </si>
  <si>
    <t>968 06-2244.R00</t>
  </si>
  <si>
    <t xml:space="preserve">Vybourání dřevěných rámů oken jednoduch. pl. 1 m2 </t>
  </si>
  <si>
    <t>968 07-2455.R00</t>
  </si>
  <si>
    <t xml:space="preserve">Vybourání kovových dveřních zárubní pl. do 2 m2 </t>
  </si>
  <si>
    <t>962 02-2391.R00</t>
  </si>
  <si>
    <t xml:space="preserve">Bourání zdiva nadzákladového kamenného na MVC </t>
  </si>
  <si>
    <t>97</t>
  </si>
  <si>
    <t>Prorážení otvorů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</si>
  <si>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</si>
  <si>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</si>
  <si>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</si>
  <si>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</si>
  <si>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98-1101.R00</t>
  </si>
  <si>
    <t xml:space="preserve">Kontejner, suť bez příměsí, odvoz a likvidace, 3 t </t>
  </si>
  <si>
    <t>979 99-9999.R00</t>
  </si>
  <si>
    <t xml:space="preserve">Poplatek za skladku 10 % příměsí - </t>
  </si>
  <si>
    <t>99</t>
  </si>
  <si>
    <t>Staveništní přesun hmot</t>
  </si>
  <si>
    <t>999 28-1111.R00</t>
  </si>
  <si>
    <t xml:space="preserve">Přesun hmot pro opravy a údržbu do výšky 25 m </t>
  </si>
  <si>
    <t>764</t>
  </si>
  <si>
    <t>Konstrukce klempířské</t>
  </si>
  <si>
    <t>764 51-0440.R00</t>
  </si>
  <si>
    <t xml:space="preserve">Oplechování parapetů včetně rohů Ti Zn, rš 250 mm </t>
  </si>
  <si>
    <t>m</t>
  </si>
  <si>
    <t>766</t>
  </si>
  <si>
    <t>Konstrukce truhlářské</t>
  </si>
  <si>
    <t>766 67-0010.RAA</t>
  </si>
  <si>
    <t>Okno plastové  O2 - 600x600, bílé u=1,2, otevíravo sklopné</t>
  </si>
  <si>
    <t>767</t>
  </si>
  <si>
    <t>Konstrukce zámečnické</t>
  </si>
  <si>
    <t>767 64-0029.RA0</t>
  </si>
  <si>
    <t xml:space="preserve">Montáž dveří kovových dvoukřídl. </t>
  </si>
  <si>
    <t>553-30483</t>
  </si>
  <si>
    <t xml:space="preserve">Zárubeň ocelová S150 1600x1970x150 </t>
  </si>
  <si>
    <t>767 64-0020.RA0</t>
  </si>
  <si>
    <t>Dveře kovové dvoukřídlové 165 x 197 cm, vložka komaxit šedý, klika-klika,</t>
  </si>
  <si>
    <t>769</t>
  </si>
  <si>
    <t>Otvorove prvky z plastu</t>
  </si>
  <si>
    <t>769 00-0000.R00</t>
  </si>
  <si>
    <t xml:space="preserve">Montáž plastových oken </t>
  </si>
  <si>
    <t>771</t>
  </si>
  <si>
    <t>Podlahy z dlaždic a obklady</t>
  </si>
  <si>
    <t>771 57-2205.R00</t>
  </si>
  <si>
    <t>Montáž parapetu  z obkladu keramického roz. 15x15cm, vč. spárování a lepidla</t>
  </si>
  <si>
    <t>597-64201</t>
  </si>
  <si>
    <t xml:space="preserve">Dlažba  slinutá šedá matná 150x150x9 mm </t>
  </si>
  <si>
    <t>783</t>
  </si>
  <si>
    <t>Nátěry</t>
  </si>
  <si>
    <t>783 22-5100.R00</t>
  </si>
  <si>
    <t xml:space="preserve">Nátěr syntetický kovových konstrukcí 2x + 1x email </t>
  </si>
  <si>
    <t>784</t>
  </si>
  <si>
    <t>Malby</t>
  </si>
  <si>
    <t>784 45-2371.R00</t>
  </si>
  <si>
    <t xml:space="preserve">Malba směsí tekutou 2x,1bar.+strop, míst. do 3,8 m </t>
  </si>
  <si>
    <t>784 16-1101.R00</t>
  </si>
  <si>
    <t xml:space="preserve">Penetrace podkladu  1x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</si>
</sst>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workbookViewId="0">
      <selection activeCell="A28" sqref="A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2" t="s">
        <v>5</v>
      </c>
      <c r="B1" s="183"/>
      <c r="C1" s="69" t="str">
        <f>CONCATENATE(cislostavby," ",nazevstavby)</f>
        <v xml:space="preserve"> ČŠI - ARABSKÁ ZAHRADNÍ DOMEK</v>
      </c>
      <c r="D1" s="70"/>
      <c r="E1" s="71"/>
      <c r="F1" s="70"/>
      <c r="G1" s="72"/>
      <c r="H1" s="73"/>
      <c r="I1" s="74"/>
    </row>
    <row r="2" spans="1:9" ht="13.5" thickBot="1" x14ac:dyDescent="0.25">
      <c r="A2" s="184" t="s">
        <v>1</v>
      </c>
      <c r="B2" s="185"/>
      <c r="C2" s="75" t="str">
        <f>CONCATENATE(cisloobjektu," ",nazevobjektu)</f>
        <v xml:space="preserve"> ZAHRADNÍ DOMEK</v>
      </c>
      <c r="D2" s="76"/>
      <c r="E2" s="77"/>
      <c r="F2" s="76"/>
      <c r="G2" s="186"/>
      <c r="H2" s="186"/>
      <c r="I2" s="187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1" t="str">
        <f>Položky!B7</f>
        <v>3</v>
      </c>
      <c r="B7" s="86" t="str">
        <f>Položky!C7</f>
        <v>Svislé a kompletní konstrukce</v>
      </c>
      <c r="C7" s="87"/>
      <c r="D7" s="88"/>
      <c r="E7" s="172">
        <f>Položky!BA12</f>
        <v>0</v>
      </c>
      <c r="F7" s="173">
        <f>Položky!BB12</f>
        <v>0</v>
      </c>
      <c r="G7" s="173">
        <f>Položky!BC12</f>
        <v>0</v>
      </c>
      <c r="H7" s="173">
        <f>Položky!BD12</f>
        <v>0</v>
      </c>
      <c r="I7" s="174">
        <f>Položky!BE12</f>
        <v>0</v>
      </c>
    </row>
    <row r="8" spans="1:9" s="11" customFormat="1" x14ac:dyDescent="0.2">
      <c r="A8" s="171" t="str">
        <f>Položky!B13</f>
        <v>61</v>
      </c>
      <c r="B8" s="86" t="str">
        <f>Položky!C13</f>
        <v>Upravy povrchů vnitřní</v>
      </c>
      <c r="C8" s="87"/>
      <c r="D8" s="88"/>
      <c r="E8" s="172">
        <f>Položky!BA15</f>
        <v>0</v>
      </c>
      <c r="F8" s="173">
        <f>Položky!BB15</f>
        <v>0</v>
      </c>
      <c r="G8" s="173">
        <f>Položky!BC15</f>
        <v>0</v>
      </c>
      <c r="H8" s="173">
        <f>Položky!BD15</f>
        <v>0</v>
      </c>
      <c r="I8" s="174">
        <f>Položky!BE15</f>
        <v>0</v>
      </c>
    </row>
    <row r="9" spans="1:9" s="11" customFormat="1" x14ac:dyDescent="0.2">
      <c r="A9" s="171" t="str">
        <f>Položky!B16</f>
        <v>62</v>
      </c>
      <c r="B9" s="86" t="str">
        <f>Položky!C16</f>
        <v>Upravy povrchů vnější</v>
      </c>
      <c r="C9" s="87"/>
      <c r="D9" s="88"/>
      <c r="E9" s="172">
        <f>Položky!BA20</f>
        <v>0</v>
      </c>
      <c r="F9" s="173">
        <f>Položky!BB20</f>
        <v>0</v>
      </c>
      <c r="G9" s="173">
        <f>Položky!BC20</f>
        <v>0</v>
      </c>
      <c r="H9" s="173">
        <f>Položky!BD20</f>
        <v>0</v>
      </c>
      <c r="I9" s="174">
        <f>Položky!BE20</f>
        <v>0</v>
      </c>
    </row>
    <row r="10" spans="1:9" s="11" customFormat="1" x14ac:dyDescent="0.2">
      <c r="A10" s="171" t="str">
        <f>Položky!B21</f>
        <v>63</v>
      </c>
      <c r="B10" s="86" t="str">
        <f>Položky!C21</f>
        <v>Podlahy a podlahové konstrukce</v>
      </c>
      <c r="C10" s="87"/>
      <c r="D10" s="88"/>
      <c r="E10" s="172">
        <f>Položky!BA23</f>
        <v>0</v>
      </c>
      <c r="F10" s="173">
        <f>Položky!BB23</f>
        <v>0</v>
      </c>
      <c r="G10" s="173">
        <f>Položky!BC23</f>
        <v>0</v>
      </c>
      <c r="H10" s="173">
        <f>Položky!BD23</f>
        <v>0</v>
      </c>
      <c r="I10" s="174">
        <f>Položky!BE23</f>
        <v>0</v>
      </c>
    </row>
    <row r="11" spans="1:9" s="11" customFormat="1" x14ac:dyDescent="0.2">
      <c r="A11" s="171" t="str">
        <f>Položky!B24</f>
        <v>64</v>
      </c>
      <c r="B11" s="86" t="str">
        <f>Položky!C24</f>
        <v>Výplně otvorů</v>
      </c>
      <c r="C11" s="87"/>
      <c r="D11" s="88"/>
      <c r="E11" s="172">
        <f>Položky!BA26</f>
        <v>0</v>
      </c>
      <c r="F11" s="173">
        <f>Položky!BB26</f>
        <v>0</v>
      </c>
      <c r="G11" s="173">
        <f>Položky!BC26</f>
        <v>0</v>
      </c>
      <c r="H11" s="173">
        <f>Položky!BD26</f>
        <v>0</v>
      </c>
      <c r="I11" s="174">
        <f>Položky!BE26</f>
        <v>0</v>
      </c>
    </row>
    <row r="12" spans="1:9" s="11" customFormat="1" x14ac:dyDescent="0.2">
      <c r="A12" s="171" t="str">
        <f>Položky!B27</f>
        <v>95</v>
      </c>
      <c r="B12" s="86" t="str">
        <f>Položky!C27</f>
        <v>Dokončovací kce na pozem.stav.</v>
      </c>
      <c r="C12" s="87"/>
      <c r="D12" s="88"/>
      <c r="E12" s="172">
        <f>Položky!BA29</f>
        <v>0</v>
      </c>
      <c r="F12" s="173">
        <f>Položky!BB29</f>
        <v>0</v>
      </c>
      <c r="G12" s="173">
        <f>Položky!BC29</f>
        <v>0</v>
      </c>
      <c r="H12" s="173">
        <f>Položky!BD29</f>
        <v>0</v>
      </c>
      <c r="I12" s="174">
        <f>Položky!BE29</f>
        <v>0</v>
      </c>
    </row>
    <row r="13" spans="1:9" s="11" customFormat="1" x14ac:dyDescent="0.2">
      <c r="A13" s="171" t="str">
        <f>Položky!B30</f>
        <v>96</v>
      </c>
      <c r="B13" s="86" t="str">
        <f>Položky!C30</f>
        <v>Bourání konstrukcí</v>
      </c>
      <c r="C13" s="87"/>
      <c r="D13" s="88"/>
      <c r="E13" s="172">
        <f>Položky!BA36</f>
        <v>0</v>
      </c>
      <c r="F13" s="173">
        <f>Položky!BB36</f>
        <v>0</v>
      </c>
      <c r="G13" s="173">
        <f>Položky!BC36</f>
        <v>0</v>
      </c>
      <c r="H13" s="173">
        <f>Položky!BD36</f>
        <v>0</v>
      </c>
      <c r="I13" s="174">
        <f>Položky!BE36</f>
        <v>0</v>
      </c>
    </row>
    <row r="14" spans="1:9" s="11" customFormat="1" x14ac:dyDescent="0.2">
      <c r="A14" s="171" t="str">
        <f>Položky!B37</f>
        <v>97</v>
      </c>
      <c r="B14" s="86" t="str">
        <f>Položky!C37</f>
        <v>Prorážení otvorů</v>
      </c>
      <c r="C14" s="87"/>
      <c r="D14" s="88"/>
      <c r="E14" s="172">
        <f>Položky!BA42</f>
        <v>0</v>
      </c>
      <c r="F14" s="173">
        <f>Položky!BB42</f>
        <v>0</v>
      </c>
      <c r="G14" s="173">
        <f>Položky!BC42</f>
        <v>0</v>
      </c>
      <c r="H14" s="173">
        <f>Položky!BD42</f>
        <v>0</v>
      </c>
      <c r="I14" s="174">
        <f>Položky!BE42</f>
        <v>0</v>
      </c>
    </row>
    <row r="15" spans="1:9" s="11" customFormat="1" x14ac:dyDescent="0.2">
      <c r="A15" s="171" t="str">
        <f>Položky!B43</f>
        <v>99</v>
      </c>
      <c r="B15" s="86" t="str">
        <f>Položky!C43</f>
        <v>Staveništní přesun hmot</v>
      </c>
      <c r="C15" s="87"/>
      <c r="D15" s="88"/>
      <c r="E15" s="172">
        <f>Položky!BA45</f>
        <v>0</v>
      </c>
      <c r="F15" s="173">
        <f>Položky!BB45</f>
        <v>0</v>
      </c>
      <c r="G15" s="173">
        <f>Položky!BC45</f>
        <v>0</v>
      </c>
      <c r="H15" s="173">
        <f>Položky!BD45</f>
        <v>0</v>
      </c>
      <c r="I15" s="174">
        <f>Položky!BE45</f>
        <v>0</v>
      </c>
    </row>
    <row r="16" spans="1:9" s="11" customFormat="1" x14ac:dyDescent="0.2">
      <c r="A16" s="171" t="str">
        <f>Položky!B46</f>
        <v>764</v>
      </c>
      <c r="B16" s="86" t="str">
        <f>Položky!C46</f>
        <v>Konstrukce klempířské</v>
      </c>
      <c r="C16" s="87"/>
      <c r="D16" s="88"/>
      <c r="E16" s="172">
        <f>Položky!BA48</f>
        <v>0</v>
      </c>
      <c r="F16" s="173">
        <f>Položky!BB48</f>
        <v>0</v>
      </c>
      <c r="G16" s="173">
        <f>Položky!BC48</f>
        <v>0</v>
      </c>
      <c r="H16" s="173">
        <f>Položky!BD48</f>
        <v>0</v>
      </c>
      <c r="I16" s="174">
        <f>Položky!BE48</f>
        <v>0</v>
      </c>
    </row>
    <row r="17" spans="1:57" s="11" customFormat="1" x14ac:dyDescent="0.2">
      <c r="A17" s="171" t="str">
        <f>Položky!B49</f>
        <v>766</v>
      </c>
      <c r="B17" s="86" t="str">
        <f>Položky!C49</f>
        <v>Konstrukce truhlářské</v>
      </c>
      <c r="C17" s="87"/>
      <c r="D17" s="88"/>
      <c r="E17" s="172">
        <f>Položky!BA51</f>
        <v>0</v>
      </c>
      <c r="F17" s="173">
        <f>Položky!BB51</f>
        <v>0</v>
      </c>
      <c r="G17" s="173">
        <f>Položky!BC51</f>
        <v>0</v>
      </c>
      <c r="H17" s="173">
        <f>Položky!BD51</f>
        <v>0</v>
      </c>
      <c r="I17" s="174">
        <f>Položky!BE51</f>
        <v>0</v>
      </c>
    </row>
    <row r="18" spans="1:57" s="11" customFormat="1" x14ac:dyDescent="0.2">
      <c r="A18" s="171" t="str">
        <f>Položky!B52</f>
        <v>767</v>
      </c>
      <c r="B18" s="86" t="str">
        <f>Položky!C52</f>
        <v>Konstrukce zámečnické</v>
      </c>
      <c r="C18" s="87"/>
      <c r="D18" s="88"/>
      <c r="E18" s="172">
        <f>Položky!BA56</f>
        <v>0</v>
      </c>
      <c r="F18" s="173">
        <f>Položky!BB56</f>
        <v>0</v>
      </c>
      <c r="G18" s="173">
        <f>Položky!BC56</f>
        <v>0</v>
      </c>
      <c r="H18" s="173">
        <f>Položky!BD56</f>
        <v>0</v>
      </c>
      <c r="I18" s="174">
        <f>Položky!BE56</f>
        <v>0</v>
      </c>
    </row>
    <row r="19" spans="1:57" s="11" customFormat="1" x14ac:dyDescent="0.2">
      <c r="A19" s="171" t="str">
        <f>Položky!B57</f>
        <v>769</v>
      </c>
      <c r="B19" s="86" t="str">
        <f>Položky!C57</f>
        <v>Otvorove prvky z plastu</v>
      </c>
      <c r="C19" s="87"/>
      <c r="D19" s="88"/>
      <c r="E19" s="172">
        <f>Položky!BA59</f>
        <v>0</v>
      </c>
      <c r="F19" s="173">
        <f>Položky!BB59</f>
        <v>0</v>
      </c>
      <c r="G19" s="173">
        <f>Položky!BC59</f>
        <v>0</v>
      </c>
      <c r="H19" s="173">
        <f>Položky!BD59</f>
        <v>0</v>
      </c>
      <c r="I19" s="174">
        <f>Položky!BE59</f>
        <v>0</v>
      </c>
    </row>
    <row r="20" spans="1:57" s="11" customFormat="1" x14ac:dyDescent="0.2">
      <c r="A20" s="171" t="str">
        <f>Položky!B60</f>
        <v>771</v>
      </c>
      <c r="B20" s="86" t="str">
        <f>Položky!C60</f>
        <v>Podlahy z dlaždic a obklady</v>
      </c>
      <c r="C20" s="87"/>
      <c r="D20" s="88"/>
      <c r="E20" s="172">
        <f>Položky!BA63</f>
        <v>0</v>
      </c>
      <c r="F20" s="173">
        <f>Položky!BB63</f>
        <v>0</v>
      </c>
      <c r="G20" s="173">
        <f>Položky!BC63</f>
        <v>0</v>
      </c>
      <c r="H20" s="173">
        <f>Položky!BD63</f>
        <v>0</v>
      </c>
      <c r="I20" s="174">
        <f>Položky!BE63</f>
        <v>0</v>
      </c>
    </row>
    <row r="21" spans="1:57" s="11" customFormat="1" x14ac:dyDescent="0.2">
      <c r="A21" s="171" t="str">
        <f>Položky!B64</f>
        <v>783</v>
      </c>
      <c r="B21" s="86" t="str">
        <f>Položky!C64</f>
        <v>Nátěry</v>
      </c>
      <c r="C21" s="87"/>
      <c r="D21" s="88"/>
      <c r="E21" s="172">
        <f>Položky!BA66</f>
        <v>0</v>
      </c>
      <c r="F21" s="173">
        <f>Položky!BB66</f>
        <v>0</v>
      </c>
      <c r="G21" s="173">
        <f>Položky!BC66</f>
        <v>0</v>
      </c>
      <c r="H21" s="173">
        <f>Položky!BD66</f>
        <v>0</v>
      </c>
      <c r="I21" s="174">
        <f>Položky!BE66</f>
        <v>0</v>
      </c>
    </row>
    <row r="22" spans="1:57" s="11" customFormat="1" ht="13.5" thickBot="1" x14ac:dyDescent="0.25">
      <c r="A22" s="171" t="str">
        <f>Položky!B67</f>
        <v>784</v>
      </c>
      <c r="B22" s="86" t="str">
        <f>Položky!C67</f>
        <v>Malby</v>
      </c>
      <c r="C22" s="87"/>
      <c r="D22" s="88"/>
      <c r="E22" s="172">
        <f>Položky!BA70</f>
        <v>0</v>
      </c>
      <c r="F22" s="173">
        <f>Položky!BB70</f>
        <v>0</v>
      </c>
      <c r="G22" s="173">
        <f>Položky!BC70</f>
        <v>0</v>
      </c>
      <c r="H22" s="173">
        <f>Položky!BD70</f>
        <v>0</v>
      </c>
      <c r="I22" s="174">
        <f>Položky!BE70</f>
        <v>0</v>
      </c>
    </row>
    <row r="23" spans="1:57" s="94" customFormat="1" ht="13.5" thickBot="1" x14ac:dyDescent="0.25">
      <c r="A23" s="89"/>
      <c r="B23" s="81" t="s">
        <v>50</v>
      </c>
      <c r="C23" s="81"/>
      <c r="D23" s="90"/>
      <c r="E23" s="91">
        <f>SUM(E7:E22)</f>
        <v>0</v>
      </c>
      <c r="F23" s="92">
        <f>SUM(F7:F22)</f>
        <v>0</v>
      </c>
      <c r="G23" s="92">
        <f>SUM(G7:G22)</f>
        <v>0</v>
      </c>
      <c r="H23" s="92">
        <f>SUM(H7:H22)</f>
        <v>0</v>
      </c>
      <c r="I23" s="93">
        <f>SUM(I7:I22)</f>
        <v>0</v>
      </c>
    </row>
    <row r="24" spans="1:57" x14ac:dyDescent="0.2">
      <c r="A24" s="87"/>
      <c r="B24" s="87"/>
      <c r="C24" s="87"/>
      <c r="D24" s="87"/>
      <c r="E24" s="87"/>
      <c r="F24" s="87"/>
      <c r="G24" s="87"/>
      <c r="H24" s="87"/>
      <c r="I24" s="87"/>
    </row>
    <row r="25" spans="1:57" ht="19.5" customHeight="1" x14ac:dyDescent="0.25">
      <c r="A25" s="95" t="s">
        <v>51</v>
      </c>
      <c r="B25" s="95"/>
      <c r="C25" s="95"/>
      <c r="D25" s="95"/>
      <c r="E25" s="95"/>
      <c r="F25" s="95"/>
      <c r="G25" s="96"/>
      <c r="H25" s="95"/>
      <c r="I25" s="95"/>
      <c r="BA25" s="30"/>
      <c r="BB25" s="30"/>
      <c r="BC25" s="30"/>
      <c r="BD25" s="30"/>
      <c r="BE25" s="30"/>
    </row>
    <row r="26" spans="1:57" ht="13.5" thickBot="1" x14ac:dyDescent="0.25">
      <c r="A26" s="97"/>
      <c r="B26" s="97"/>
      <c r="C26" s="97"/>
      <c r="D26" s="97"/>
      <c r="E26" s="97"/>
      <c r="F26" s="97"/>
      <c r="G26" s="97"/>
      <c r="H26" s="97"/>
      <c r="I26" s="97"/>
    </row>
    <row r="27" spans="1:57" x14ac:dyDescent="0.2">
      <c r="A27" s="98" t="s">
        <v>52</v>
      </c>
      <c r="B27" s="99"/>
      <c r="C27" s="99"/>
      <c r="D27" s="100"/>
      <c r="E27" s="101" t="s">
        <v>53</v>
      </c>
      <c r="F27" s="102" t="s">
        <v>54</v>
      </c>
      <c r="G27" s="103" t="s">
        <v>55</v>
      </c>
      <c r="H27" s="104"/>
      <c r="I27" s="105" t="s">
        <v>53</v>
      </c>
    </row>
    <row r="28" spans="1:57" x14ac:dyDescent="0.2">
      <c r="A28" s="106"/>
      <c r="B28" s="107"/>
      <c r="C28" s="107"/>
      <c r="D28" s="108"/>
      <c r="E28" s="109"/>
      <c r="F28" s="110"/>
      <c r="G28" s="111">
        <f>CHOOSE(BA28+1,HSV+PSV,HSV+PSV+Mont,HSV+PSV+Dodavka+Mont,HSV,PSV,Mont,Dodavka,Mont+Dodavka,0)</f>
        <v>0</v>
      </c>
      <c r="H28" s="112"/>
      <c r="I28" s="113">
        <f>E28+F28*G28/100</f>
        <v>0</v>
      </c>
      <c r="BA28">
        <v>8</v>
      </c>
    </row>
    <row r="29" spans="1:57" ht="13.5" thickBot="1" x14ac:dyDescent="0.25">
      <c r="A29" s="114"/>
      <c r="B29" s="115" t="s">
        <v>56</v>
      </c>
      <c r="C29" s="116"/>
      <c r="D29" s="117"/>
      <c r="E29" s="118"/>
      <c r="F29" s="119"/>
      <c r="G29" s="119"/>
      <c r="H29" s="188">
        <f>SUM(H28:H28)</f>
        <v>0</v>
      </c>
      <c r="I29" s="189"/>
    </row>
    <row r="30" spans="1:57" x14ac:dyDescent="0.2">
      <c r="A30" s="97"/>
      <c r="B30" s="97"/>
      <c r="C30" s="97"/>
      <c r="D30" s="97"/>
      <c r="E30" s="97"/>
      <c r="F30" s="97"/>
      <c r="G30" s="97"/>
      <c r="H30" s="97"/>
      <c r="I30" s="97"/>
    </row>
    <row r="31" spans="1:57" x14ac:dyDescent="0.2">
      <c r="B31" s="94"/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  <row r="80" spans="6:9" x14ac:dyDescent="0.2">
      <c r="F80" s="120"/>
      <c r="G80" s="121"/>
      <c r="H80" s="121"/>
      <c r="I80" s="122"/>
    </row>
  </sheetData>
  <mergeCells count="4">
    <mergeCell ref="A1:B1"/>
    <mergeCell ref="A2:B2"/>
    <mergeCell ref="G2:I2"/>
    <mergeCell ref="H29:I2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3"/>
  <sheetViews>
    <sheetView showGridLines="0" showZeros="0" zoomScaleNormal="100" workbookViewId="0">
      <selection activeCell="A70" sqref="A70:IV72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- ARABSKÁ ZAHRADNÍ DOMEK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ZAHRADNÍ DOMEK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2.4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0.50617999999999996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76</v>
      </c>
      <c r="E9" s="155">
        <v>0.1</v>
      </c>
      <c r="F9" s="155">
        <v>0</v>
      </c>
      <c r="G9" s="156">
        <f>E9*F9</f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1.0900000000000001</v>
      </c>
    </row>
    <row r="10" spans="1:104" x14ac:dyDescent="0.2">
      <c r="A10" s="151">
        <v>3</v>
      </c>
      <c r="B10" s="152" t="s">
        <v>77</v>
      </c>
      <c r="C10" s="153" t="s">
        <v>78</v>
      </c>
      <c r="D10" s="154" t="s">
        <v>79</v>
      </c>
      <c r="E10" s="155">
        <v>0.15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1.9332</v>
      </c>
    </row>
    <row r="11" spans="1:104" x14ac:dyDescent="0.2">
      <c r="A11" s="151">
        <v>4</v>
      </c>
      <c r="B11" s="152" t="s">
        <v>80</v>
      </c>
      <c r="C11" s="153" t="s">
        <v>81</v>
      </c>
      <c r="D11" s="154" t="s">
        <v>76</v>
      </c>
      <c r="E11" s="155">
        <v>0.1</v>
      </c>
      <c r="F11" s="155">
        <v>0</v>
      </c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1.7090000000000001E-2</v>
      </c>
    </row>
    <row r="12" spans="1:104" x14ac:dyDescent="0.2">
      <c r="A12" s="157"/>
      <c r="B12" s="158" t="s">
        <v>66</v>
      </c>
      <c r="C12" s="159" t="str">
        <f>CONCATENATE(B7," ",C7)</f>
        <v>3 Svislé a kompletní konstrukce</v>
      </c>
      <c r="D12" s="157"/>
      <c r="E12" s="160"/>
      <c r="F12" s="160"/>
      <c r="G12" s="161">
        <f>SUM(G7:G11)</f>
        <v>0</v>
      </c>
      <c r="O12" s="150">
        <v>4</v>
      </c>
      <c r="BA12" s="162">
        <f>SUM(BA7:BA11)</f>
        <v>0</v>
      </c>
      <c r="BB12" s="162">
        <f>SUM(BB7:BB11)</f>
        <v>0</v>
      </c>
      <c r="BC12" s="162">
        <f>SUM(BC7:BC11)</f>
        <v>0</v>
      </c>
      <c r="BD12" s="162">
        <f>SUM(BD7:BD11)</f>
        <v>0</v>
      </c>
      <c r="BE12" s="162">
        <f>SUM(BE7:BE11)</f>
        <v>0</v>
      </c>
    </row>
    <row r="13" spans="1:104" x14ac:dyDescent="0.2">
      <c r="A13" s="143" t="s">
        <v>65</v>
      </c>
      <c r="B13" s="144" t="s">
        <v>82</v>
      </c>
      <c r="C13" s="145" t="s">
        <v>83</v>
      </c>
      <c r="D13" s="146"/>
      <c r="E13" s="147"/>
      <c r="F13" s="147"/>
      <c r="G13" s="148"/>
      <c r="H13" s="149"/>
      <c r="I13" s="149"/>
      <c r="O13" s="150">
        <v>1</v>
      </c>
    </row>
    <row r="14" spans="1:104" x14ac:dyDescent="0.2">
      <c r="A14" s="151">
        <v>5</v>
      </c>
      <c r="B14" s="152" t="s">
        <v>84</v>
      </c>
      <c r="C14" s="153" t="s">
        <v>85</v>
      </c>
      <c r="D14" s="154" t="s">
        <v>86</v>
      </c>
      <c r="E14" s="155">
        <v>4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5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4.5429999999999998E-2</v>
      </c>
    </row>
    <row r="15" spans="1:104" x14ac:dyDescent="0.2">
      <c r="A15" s="157"/>
      <c r="B15" s="158" t="s">
        <v>66</v>
      </c>
      <c r="C15" s="159" t="str">
        <f>CONCATENATE(B13," ",C13)</f>
        <v>61 Upravy povrchů vnitřní</v>
      </c>
      <c r="D15" s="157"/>
      <c r="E15" s="160"/>
      <c r="F15" s="160"/>
      <c r="G15" s="161">
        <f>SUM(G13:G14)</f>
        <v>0</v>
      </c>
      <c r="O15" s="150">
        <v>4</v>
      </c>
      <c r="BA15" s="162">
        <f>SUM(BA13:BA14)</f>
        <v>0</v>
      </c>
      <c r="BB15" s="162">
        <f>SUM(BB13:BB14)</f>
        <v>0</v>
      </c>
      <c r="BC15" s="162">
        <f>SUM(BC13:BC14)</f>
        <v>0</v>
      </c>
      <c r="BD15" s="162">
        <f>SUM(BD13:BD14)</f>
        <v>0</v>
      </c>
      <c r="BE15" s="162">
        <f>SUM(BE13:BE14)</f>
        <v>0</v>
      </c>
    </row>
    <row r="16" spans="1:104" x14ac:dyDescent="0.2">
      <c r="A16" s="143" t="s">
        <v>65</v>
      </c>
      <c r="B16" s="144" t="s">
        <v>87</v>
      </c>
      <c r="C16" s="145" t="s">
        <v>88</v>
      </c>
      <c r="D16" s="146"/>
      <c r="E16" s="147"/>
      <c r="F16" s="147"/>
      <c r="G16" s="148"/>
      <c r="H16" s="149"/>
      <c r="I16" s="149"/>
      <c r="O16" s="150">
        <v>1</v>
      </c>
    </row>
    <row r="17" spans="1:104" ht="22.5" x14ac:dyDescent="0.2">
      <c r="A17" s="151">
        <v>6</v>
      </c>
      <c r="B17" s="152" t="s">
        <v>89</v>
      </c>
      <c r="C17" s="153" t="s">
        <v>90</v>
      </c>
      <c r="D17" s="154" t="s">
        <v>73</v>
      </c>
      <c r="E17" s="155">
        <v>41.3</v>
      </c>
      <c r="F17" s="155">
        <v>0</v>
      </c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6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5.5000000000000003E-4</v>
      </c>
    </row>
    <row r="18" spans="1:104" x14ac:dyDescent="0.2">
      <c r="A18" s="151">
        <v>7</v>
      </c>
      <c r="B18" s="152" t="s">
        <v>91</v>
      </c>
      <c r="C18" s="153" t="s">
        <v>92</v>
      </c>
      <c r="D18" s="154" t="s">
        <v>73</v>
      </c>
      <c r="E18" s="155">
        <v>41.3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7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2.231E-2</v>
      </c>
    </row>
    <row r="19" spans="1:104" ht="22.5" x14ac:dyDescent="0.2">
      <c r="A19" s="151">
        <v>8</v>
      </c>
      <c r="B19" s="152" t="s">
        <v>93</v>
      </c>
      <c r="C19" s="153" t="s">
        <v>94</v>
      </c>
      <c r="D19" s="154" t="s">
        <v>73</v>
      </c>
      <c r="E19" s="155">
        <v>41.3</v>
      </c>
      <c r="F19" s="155">
        <v>0</v>
      </c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8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57"/>
      <c r="B20" s="158" t="s">
        <v>66</v>
      </c>
      <c r="C20" s="159" t="str">
        <f>CONCATENATE(B16," ",C16)</f>
        <v>62 Upravy povrchů vnější</v>
      </c>
      <c r="D20" s="157"/>
      <c r="E20" s="160"/>
      <c r="F20" s="160"/>
      <c r="G20" s="161">
        <f>SUM(G16:G19)</f>
        <v>0</v>
      </c>
      <c r="O20" s="150">
        <v>4</v>
      </c>
      <c r="BA20" s="162">
        <f>SUM(BA16:BA19)</f>
        <v>0</v>
      </c>
      <c r="BB20" s="162">
        <f>SUM(BB16:BB19)</f>
        <v>0</v>
      </c>
      <c r="BC20" s="162">
        <f>SUM(BC16:BC19)</f>
        <v>0</v>
      </c>
      <c r="BD20" s="162">
        <f>SUM(BD16:BD19)</f>
        <v>0</v>
      </c>
      <c r="BE20" s="162">
        <f>SUM(BE16:BE19)</f>
        <v>0</v>
      </c>
    </row>
    <row r="21" spans="1:104" x14ac:dyDescent="0.2">
      <c r="A21" s="143" t="s">
        <v>65</v>
      </c>
      <c r="B21" s="144" t="s">
        <v>95</v>
      </c>
      <c r="C21" s="145" t="s">
        <v>96</v>
      </c>
      <c r="D21" s="146"/>
      <c r="E21" s="147"/>
      <c r="F21" s="147"/>
      <c r="G21" s="148"/>
      <c r="H21" s="149"/>
      <c r="I21" s="149"/>
      <c r="O21" s="150">
        <v>1</v>
      </c>
    </row>
    <row r="22" spans="1:104" x14ac:dyDescent="0.2">
      <c r="A22" s="151">
        <v>9</v>
      </c>
      <c r="B22" s="152" t="s">
        <v>97</v>
      </c>
      <c r="C22" s="153" t="s">
        <v>98</v>
      </c>
      <c r="D22" s="154" t="s">
        <v>79</v>
      </c>
      <c r="E22" s="155">
        <v>0.15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9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2.2610000000000001</v>
      </c>
    </row>
    <row r="23" spans="1:104" x14ac:dyDescent="0.2">
      <c r="A23" s="157"/>
      <c r="B23" s="158" t="s">
        <v>66</v>
      </c>
      <c r="C23" s="159" t="str">
        <f>CONCATENATE(B21," ",C21)</f>
        <v>63 Podlahy a podlahové konstrukce</v>
      </c>
      <c r="D23" s="157"/>
      <c r="E23" s="160"/>
      <c r="F23" s="160"/>
      <c r="G23" s="161">
        <f>SUM(G21:G22)</f>
        <v>0</v>
      </c>
      <c r="O23" s="150">
        <v>4</v>
      </c>
      <c r="BA23" s="162">
        <f>SUM(BA21:BA22)</f>
        <v>0</v>
      </c>
      <c r="BB23" s="162">
        <f>SUM(BB21:BB22)</f>
        <v>0</v>
      </c>
      <c r="BC23" s="162">
        <f>SUM(BC21:BC22)</f>
        <v>0</v>
      </c>
      <c r="BD23" s="162">
        <f>SUM(BD21:BD22)</f>
        <v>0</v>
      </c>
      <c r="BE23" s="162">
        <f>SUM(BE21:BE22)</f>
        <v>0</v>
      </c>
    </row>
    <row r="24" spans="1:104" x14ac:dyDescent="0.2">
      <c r="A24" s="143" t="s">
        <v>65</v>
      </c>
      <c r="B24" s="144" t="s">
        <v>99</v>
      </c>
      <c r="C24" s="145" t="s">
        <v>100</v>
      </c>
      <c r="D24" s="146"/>
      <c r="E24" s="147"/>
      <c r="F24" s="147"/>
      <c r="G24" s="148"/>
      <c r="H24" s="149"/>
      <c r="I24" s="149"/>
      <c r="O24" s="150">
        <v>1</v>
      </c>
    </row>
    <row r="25" spans="1:104" ht="22.5" x14ac:dyDescent="0.2">
      <c r="A25" s="151">
        <v>10</v>
      </c>
      <c r="B25" s="152" t="s">
        <v>101</v>
      </c>
      <c r="C25" s="153" t="s">
        <v>102</v>
      </c>
      <c r="D25" s="154" t="s">
        <v>86</v>
      </c>
      <c r="E25" s="155">
        <v>1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10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7.9680000000000001E-2</v>
      </c>
    </row>
    <row r="26" spans="1:104" x14ac:dyDescent="0.2">
      <c r="A26" s="157"/>
      <c r="B26" s="158" t="s">
        <v>66</v>
      </c>
      <c r="C26" s="159" t="str">
        <f>CONCATENATE(B24," ",C24)</f>
        <v>64 Výplně otvorů</v>
      </c>
      <c r="D26" s="157"/>
      <c r="E26" s="160"/>
      <c r="F26" s="160"/>
      <c r="G26" s="161">
        <f>SUM(G24:G25)</f>
        <v>0</v>
      </c>
      <c r="O26" s="150">
        <v>4</v>
      </c>
      <c r="BA26" s="162">
        <f>SUM(BA24:BA25)</f>
        <v>0</v>
      </c>
      <c r="BB26" s="162">
        <f>SUM(BB24:BB25)</f>
        <v>0</v>
      </c>
      <c r="BC26" s="162">
        <f>SUM(BC24:BC25)</f>
        <v>0</v>
      </c>
      <c r="BD26" s="162">
        <f>SUM(BD24:BD25)</f>
        <v>0</v>
      </c>
      <c r="BE26" s="162">
        <f>SUM(BE24:BE25)</f>
        <v>0</v>
      </c>
    </row>
    <row r="27" spans="1:104" x14ac:dyDescent="0.2">
      <c r="A27" s="143" t="s">
        <v>65</v>
      </c>
      <c r="B27" s="144" t="s">
        <v>103</v>
      </c>
      <c r="C27" s="145" t="s">
        <v>104</v>
      </c>
      <c r="D27" s="146"/>
      <c r="E27" s="147"/>
      <c r="F27" s="147"/>
      <c r="G27" s="148"/>
      <c r="H27" s="149"/>
      <c r="I27" s="149"/>
      <c r="O27" s="150">
        <v>1</v>
      </c>
    </row>
    <row r="28" spans="1:104" x14ac:dyDescent="0.2">
      <c r="A28" s="151">
        <v>11</v>
      </c>
      <c r="B28" s="152" t="s">
        <v>105</v>
      </c>
      <c r="C28" s="153" t="s">
        <v>106</v>
      </c>
      <c r="D28" s="154" t="s">
        <v>73</v>
      </c>
      <c r="E28" s="155">
        <v>9.9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11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4.0000000000000003E-5</v>
      </c>
    </row>
    <row r="29" spans="1:104" x14ac:dyDescent="0.2">
      <c r="A29" s="157"/>
      <c r="B29" s="158" t="s">
        <v>66</v>
      </c>
      <c r="C29" s="159" t="str">
        <f>CONCATENATE(B27," ",C27)</f>
        <v>95 Dokončovací kce na pozem.stav.</v>
      </c>
      <c r="D29" s="157"/>
      <c r="E29" s="160"/>
      <c r="F29" s="160"/>
      <c r="G29" s="161">
        <f>SUM(G27:G28)</f>
        <v>0</v>
      </c>
      <c r="O29" s="150">
        <v>4</v>
      </c>
      <c r="BA29" s="162">
        <f>SUM(BA27:BA28)</f>
        <v>0</v>
      </c>
      <c r="BB29" s="162">
        <f>SUM(BB27:BB28)</f>
        <v>0</v>
      </c>
      <c r="BC29" s="162">
        <f>SUM(BC27:BC28)</f>
        <v>0</v>
      </c>
      <c r="BD29" s="162">
        <f>SUM(BD27:BD28)</f>
        <v>0</v>
      </c>
      <c r="BE29" s="162">
        <f>SUM(BE27:BE28)</f>
        <v>0</v>
      </c>
    </row>
    <row r="30" spans="1:104" x14ac:dyDescent="0.2">
      <c r="A30" s="143" t="s">
        <v>65</v>
      </c>
      <c r="B30" s="144" t="s">
        <v>107</v>
      </c>
      <c r="C30" s="145" t="s">
        <v>108</v>
      </c>
      <c r="D30" s="146"/>
      <c r="E30" s="147"/>
      <c r="F30" s="147"/>
      <c r="G30" s="148"/>
      <c r="H30" s="149"/>
      <c r="I30" s="149"/>
      <c r="O30" s="150">
        <v>1</v>
      </c>
    </row>
    <row r="31" spans="1:104" x14ac:dyDescent="0.2">
      <c r="A31" s="151">
        <v>12</v>
      </c>
      <c r="B31" s="152" t="s">
        <v>109</v>
      </c>
      <c r="C31" s="153" t="s">
        <v>110</v>
      </c>
      <c r="D31" s="154" t="s">
        <v>73</v>
      </c>
      <c r="E31" s="155">
        <v>2.5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12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3.4000000000000002E-4</v>
      </c>
    </row>
    <row r="32" spans="1:104" x14ac:dyDescent="0.2">
      <c r="A32" s="151">
        <v>13</v>
      </c>
      <c r="B32" s="152" t="s">
        <v>111</v>
      </c>
      <c r="C32" s="153" t="s">
        <v>112</v>
      </c>
      <c r="D32" s="154" t="s">
        <v>86</v>
      </c>
      <c r="E32" s="155">
        <v>4</v>
      </c>
      <c r="F32" s="155">
        <v>0</v>
      </c>
      <c r="G32" s="156">
        <f>E32*F32</f>
        <v>0</v>
      </c>
      <c r="O32" s="150">
        <v>2</v>
      </c>
      <c r="AA32" s="123">
        <v>12</v>
      </c>
      <c r="AB32" s="123">
        <v>0</v>
      </c>
      <c r="AC32" s="123">
        <v>13</v>
      </c>
      <c r="AZ32" s="123">
        <v>1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</v>
      </c>
    </row>
    <row r="33" spans="1:104" x14ac:dyDescent="0.2">
      <c r="A33" s="151">
        <v>14</v>
      </c>
      <c r="B33" s="152" t="s">
        <v>113</v>
      </c>
      <c r="C33" s="153" t="s">
        <v>114</v>
      </c>
      <c r="D33" s="154" t="s">
        <v>73</v>
      </c>
      <c r="E33" s="155">
        <v>1.44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14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2.1900000000000001E-3</v>
      </c>
    </row>
    <row r="34" spans="1:104" x14ac:dyDescent="0.2">
      <c r="A34" s="151">
        <v>15</v>
      </c>
      <c r="B34" s="152" t="s">
        <v>115</v>
      </c>
      <c r="C34" s="153" t="s">
        <v>116</v>
      </c>
      <c r="D34" s="154" t="s">
        <v>73</v>
      </c>
      <c r="E34" s="155">
        <v>1.6</v>
      </c>
      <c r="F34" s="155">
        <v>0</v>
      </c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15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1.17E-3</v>
      </c>
    </row>
    <row r="35" spans="1:104" x14ac:dyDescent="0.2">
      <c r="A35" s="151">
        <v>16</v>
      </c>
      <c r="B35" s="152" t="s">
        <v>117</v>
      </c>
      <c r="C35" s="153" t="s">
        <v>118</v>
      </c>
      <c r="D35" s="154" t="s">
        <v>79</v>
      </c>
      <c r="E35" s="155">
        <v>0.2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16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1.1199999999999999E-3</v>
      </c>
    </row>
    <row r="36" spans="1:104" x14ac:dyDescent="0.2">
      <c r="A36" s="157"/>
      <c r="B36" s="158" t="s">
        <v>66</v>
      </c>
      <c r="C36" s="159" t="str">
        <f>CONCATENATE(B30," ",C30)</f>
        <v>96 Bourání konstrukcí</v>
      </c>
      <c r="D36" s="157"/>
      <c r="E36" s="160"/>
      <c r="F36" s="160"/>
      <c r="G36" s="161">
        <f>SUM(G30:G35)</f>
        <v>0</v>
      </c>
      <c r="O36" s="150">
        <v>4</v>
      </c>
      <c r="BA36" s="162">
        <f>SUM(BA30:BA35)</f>
        <v>0</v>
      </c>
      <c r="BB36" s="162">
        <f>SUM(BB30:BB35)</f>
        <v>0</v>
      </c>
      <c r="BC36" s="162">
        <f>SUM(BC30:BC35)</f>
        <v>0</v>
      </c>
      <c r="BD36" s="162">
        <f>SUM(BD30:BD35)</f>
        <v>0</v>
      </c>
      <c r="BE36" s="162">
        <f>SUM(BE30:BE35)</f>
        <v>0</v>
      </c>
    </row>
    <row r="37" spans="1:104" x14ac:dyDescent="0.2">
      <c r="A37" s="143" t="s">
        <v>65</v>
      </c>
      <c r="B37" s="144" t="s">
        <v>119</v>
      </c>
      <c r="C37" s="145" t="s">
        <v>120</v>
      </c>
      <c r="D37" s="146"/>
      <c r="E37" s="147"/>
      <c r="F37" s="147"/>
      <c r="G37" s="148"/>
      <c r="H37" s="149"/>
      <c r="I37" s="149"/>
      <c r="O37" s="150">
        <v>1</v>
      </c>
    </row>
    <row r="38" spans="1:104" x14ac:dyDescent="0.2">
      <c r="A38" s="151">
        <v>17</v>
      </c>
      <c r="B38" s="152" t="s">
        <v>121</v>
      </c>
      <c r="C38" s="153" t="s">
        <v>122</v>
      </c>
      <c r="D38" s="154" t="s">
        <v>76</v>
      </c>
      <c r="E38" s="155">
        <v>0.8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17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51">
        <v>18</v>
      </c>
      <c r="B39" s="152" t="s">
        <v>123</v>
      </c>
      <c r="C39" s="153" t="s">
        <v>124</v>
      </c>
      <c r="D39" s="154" t="s">
        <v>76</v>
      </c>
      <c r="E39" s="155">
        <v>16</v>
      </c>
      <c r="F39" s="155">
        <v>0</v>
      </c>
      <c r="G39" s="156">
        <f>E39*F39</f>
        <v>0</v>
      </c>
      <c r="O39" s="150">
        <v>2</v>
      </c>
      <c r="AA39" s="123">
        <v>12</v>
      </c>
      <c r="AB39" s="123">
        <v>0</v>
      </c>
      <c r="AC39" s="123">
        <v>18</v>
      </c>
      <c r="AZ39" s="123">
        <v>1</v>
      </c>
      <c r="BA39" s="123">
        <f>IF(AZ39=1,G39,0)</f>
        <v>0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0</v>
      </c>
    </row>
    <row r="40" spans="1:104" x14ac:dyDescent="0.2">
      <c r="A40" s="151">
        <v>19</v>
      </c>
      <c r="B40" s="152" t="s">
        <v>125</v>
      </c>
      <c r="C40" s="153" t="s">
        <v>126</v>
      </c>
      <c r="D40" s="154" t="s">
        <v>76</v>
      </c>
      <c r="E40" s="155">
        <v>0.8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19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1">
        <v>20</v>
      </c>
      <c r="B41" s="152" t="s">
        <v>127</v>
      </c>
      <c r="C41" s="153" t="s">
        <v>128</v>
      </c>
      <c r="D41" s="154" t="s">
        <v>76</v>
      </c>
      <c r="E41" s="155">
        <v>0.8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20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x14ac:dyDescent="0.2">
      <c r="A42" s="157"/>
      <c r="B42" s="158" t="s">
        <v>66</v>
      </c>
      <c r="C42" s="159" t="str">
        <f>CONCATENATE(B37," ",C37)</f>
        <v>97 Prorážení otvorů</v>
      </c>
      <c r="D42" s="157"/>
      <c r="E42" s="160"/>
      <c r="F42" s="160"/>
      <c r="G42" s="161">
        <f>SUM(G37:G41)</f>
        <v>0</v>
      </c>
      <c r="O42" s="150">
        <v>4</v>
      </c>
      <c r="BA42" s="162">
        <f>SUM(BA37:BA41)</f>
        <v>0</v>
      </c>
      <c r="BB42" s="162">
        <f>SUM(BB37:BB41)</f>
        <v>0</v>
      </c>
      <c r="BC42" s="162">
        <f>SUM(BC37:BC41)</f>
        <v>0</v>
      </c>
      <c r="BD42" s="162">
        <f>SUM(BD37:BD41)</f>
        <v>0</v>
      </c>
      <c r="BE42" s="162">
        <f>SUM(BE37:BE41)</f>
        <v>0</v>
      </c>
    </row>
    <row r="43" spans="1:104" x14ac:dyDescent="0.2">
      <c r="A43" s="143" t="s">
        <v>65</v>
      </c>
      <c r="B43" s="144" t="s">
        <v>129</v>
      </c>
      <c r="C43" s="145" t="s">
        <v>130</v>
      </c>
      <c r="D43" s="146"/>
      <c r="E43" s="147"/>
      <c r="F43" s="147"/>
      <c r="G43" s="148"/>
      <c r="H43" s="149"/>
      <c r="I43" s="149"/>
      <c r="O43" s="150">
        <v>1</v>
      </c>
    </row>
    <row r="44" spans="1:104" x14ac:dyDescent="0.2">
      <c r="A44" s="151">
        <v>21</v>
      </c>
      <c r="B44" s="152" t="s">
        <v>131</v>
      </c>
      <c r="C44" s="153" t="s">
        <v>132</v>
      </c>
      <c r="D44" s="154" t="s">
        <v>76</v>
      </c>
      <c r="E44" s="155">
        <v>1.5</v>
      </c>
      <c r="F44" s="155">
        <v>0</v>
      </c>
      <c r="G44" s="156">
        <f>E44*F44</f>
        <v>0</v>
      </c>
      <c r="O44" s="150">
        <v>2</v>
      </c>
      <c r="AA44" s="123">
        <v>12</v>
      </c>
      <c r="AB44" s="123">
        <v>0</v>
      </c>
      <c r="AC44" s="123">
        <v>21</v>
      </c>
      <c r="AZ44" s="123">
        <v>1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0</v>
      </c>
    </row>
    <row r="45" spans="1:104" x14ac:dyDescent="0.2">
      <c r="A45" s="157"/>
      <c r="B45" s="158" t="s">
        <v>66</v>
      </c>
      <c r="C45" s="159" t="str">
        <f>CONCATENATE(B43," ",C43)</f>
        <v>99 Staveništní přesun hmot</v>
      </c>
      <c r="D45" s="157"/>
      <c r="E45" s="160"/>
      <c r="F45" s="160"/>
      <c r="G45" s="161">
        <f>SUM(G43:G44)</f>
        <v>0</v>
      </c>
      <c r="O45" s="150">
        <v>4</v>
      </c>
      <c r="BA45" s="162">
        <f>SUM(BA43:BA44)</f>
        <v>0</v>
      </c>
      <c r="BB45" s="162">
        <f>SUM(BB43:BB44)</f>
        <v>0</v>
      </c>
      <c r="BC45" s="162">
        <f>SUM(BC43:BC44)</f>
        <v>0</v>
      </c>
      <c r="BD45" s="162">
        <f>SUM(BD43:BD44)</f>
        <v>0</v>
      </c>
      <c r="BE45" s="162">
        <f>SUM(BE43:BE44)</f>
        <v>0</v>
      </c>
    </row>
    <row r="46" spans="1:104" x14ac:dyDescent="0.2">
      <c r="A46" s="143" t="s">
        <v>65</v>
      </c>
      <c r="B46" s="144" t="s">
        <v>133</v>
      </c>
      <c r="C46" s="145" t="s">
        <v>134</v>
      </c>
      <c r="D46" s="146"/>
      <c r="E46" s="147"/>
      <c r="F46" s="147"/>
      <c r="G46" s="148"/>
      <c r="H46" s="149"/>
      <c r="I46" s="149"/>
      <c r="O46" s="150">
        <v>1</v>
      </c>
    </row>
    <row r="47" spans="1:104" x14ac:dyDescent="0.2">
      <c r="A47" s="151">
        <v>22</v>
      </c>
      <c r="B47" s="152" t="s">
        <v>135</v>
      </c>
      <c r="C47" s="153" t="s">
        <v>136</v>
      </c>
      <c r="D47" s="154" t="s">
        <v>137</v>
      </c>
      <c r="E47" s="155">
        <v>2.4</v>
      </c>
      <c r="F47" s="155">
        <v>0</v>
      </c>
      <c r="G47" s="156">
        <f>E47*F47</f>
        <v>0</v>
      </c>
      <c r="O47" s="150">
        <v>2</v>
      </c>
      <c r="AA47" s="123">
        <v>12</v>
      </c>
      <c r="AB47" s="123">
        <v>0</v>
      </c>
      <c r="AC47" s="123">
        <v>22</v>
      </c>
      <c r="AZ47" s="123">
        <v>2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2.99E-3</v>
      </c>
    </row>
    <row r="48" spans="1:104" x14ac:dyDescent="0.2">
      <c r="A48" s="157"/>
      <c r="B48" s="158" t="s">
        <v>66</v>
      </c>
      <c r="C48" s="159" t="str">
        <f>CONCATENATE(B46," ",C46)</f>
        <v>764 Konstrukce klempířské</v>
      </c>
      <c r="D48" s="157"/>
      <c r="E48" s="160"/>
      <c r="F48" s="160"/>
      <c r="G48" s="161">
        <f>SUM(G46:G47)</f>
        <v>0</v>
      </c>
      <c r="O48" s="150">
        <v>4</v>
      </c>
      <c r="BA48" s="162">
        <f>SUM(BA46:BA47)</f>
        <v>0</v>
      </c>
      <c r="BB48" s="162">
        <f>SUM(BB46:BB47)</f>
        <v>0</v>
      </c>
      <c r="BC48" s="162">
        <f>SUM(BC46:BC47)</f>
        <v>0</v>
      </c>
      <c r="BD48" s="162">
        <f>SUM(BD46:BD47)</f>
        <v>0</v>
      </c>
      <c r="BE48" s="162">
        <f>SUM(BE46:BE47)</f>
        <v>0</v>
      </c>
    </row>
    <row r="49" spans="1:104" x14ac:dyDescent="0.2">
      <c r="A49" s="143" t="s">
        <v>65</v>
      </c>
      <c r="B49" s="144" t="s">
        <v>138</v>
      </c>
      <c r="C49" s="145" t="s">
        <v>139</v>
      </c>
      <c r="D49" s="146"/>
      <c r="E49" s="147"/>
      <c r="F49" s="147"/>
      <c r="G49" s="148"/>
      <c r="H49" s="149"/>
      <c r="I49" s="149"/>
      <c r="O49" s="150">
        <v>1</v>
      </c>
    </row>
    <row r="50" spans="1:104" ht="22.5" x14ac:dyDescent="0.2">
      <c r="A50" s="151">
        <v>23</v>
      </c>
      <c r="B50" s="152" t="s">
        <v>140</v>
      </c>
      <c r="C50" s="153" t="s">
        <v>141</v>
      </c>
      <c r="D50" s="154" t="s">
        <v>86</v>
      </c>
      <c r="E50" s="155">
        <v>4</v>
      </c>
      <c r="F50" s="155">
        <v>0</v>
      </c>
      <c r="G50" s="156">
        <f>E50*F50</f>
        <v>0</v>
      </c>
      <c r="O50" s="150">
        <v>2</v>
      </c>
      <c r="AA50" s="123">
        <v>12</v>
      </c>
      <c r="AB50" s="123">
        <v>0</v>
      </c>
      <c r="AC50" s="123">
        <v>23</v>
      </c>
      <c r="AZ50" s="123">
        <v>2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1.7680000000000001E-2</v>
      </c>
    </row>
    <row r="51" spans="1:104" x14ac:dyDescent="0.2">
      <c r="A51" s="157"/>
      <c r="B51" s="158" t="s">
        <v>66</v>
      </c>
      <c r="C51" s="159" t="str">
        <f>CONCATENATE(B49," ",C49)</f>
        <v>766 Konstrukce truhlářské</v>
      </c>
      <c r="D51" s="157"/>
      <c r="E51" s="160"/>
      <c r="F51" s="160"/>
      <c r="G51" s="161">
        <f>SUM(G49:G50)</f>
        <v>0</v>
      </c>
      <c r="O51" s="150">
        <v>4</v>
      </c>
      <c r="BA51" s="162">
        <f>SUM(BA49:BA50)</f>
        <v>0</v>
      </c>
      <c r="BB51" s="162">
        <f>SUM(BB49:BB50)</f>
        <v>0</v>
      </c>
      <c r="BC51" s="162">
        <f>SUM(BC49:BC50)</f>
        <v>0</v>
      </c>
      <c r="BD51" s="162">
        <f>SUM(BD49:BD50)</f>
        <v>0</v>
      </c>
      <c r="BE51" s="162">
        <f>SUM(BE49:BE50)</f>
        <v>0</v>
      </c>
    </row>
    <row r="52" spans="1:104" x14ac:dyDescent="0.2">
      <c r="A52" s="143" t="s">
        <v>65</v>
      </c>
      <c r="B52" s="144" t="s">
        <v>142</v>
      </c>
      <c r="C52" s="145" t="s">
        <v>143</v>
      </c>
      <c r="D52" s="146"/>
      <c r="E52" s="147"/>
      <c r="F52" s="147"/>
      <c r="G52" s="148"/>
      <c r="H52" s="149"/>
      <c r="I52" s="149"/>
      <c r="O52" s="150">
        <v>1</v>
      </c>
    </row>
    <row r="53" spans="1:104" x14ac:dyDescent="0.2">
      <c r="A53" s="151">
        <v>24</v>
      </c>
      <c r="B53" s="152" t="s">
        <v>144</v>
      </c>
      <c r="C53" s="153" t="s">
        <v>145</v>
      </c>
      <c r="D53" s="154" t="s">
        <v>86</v>
      </c>
      <c r="E53" s="155">
        <v>1</v>
      </c>
      <c r="F53" s="155">
        <v>0</v>
      </c>
      <c r="G53" s="156">
        <f>E53*F53</f>
        <v>0</v>
      </c>
      <c r="O53" s="150">
        <v>2</v>
      </c>
      <c r="AA53" s="123">
        <v>12</v>
      </c>
      <c r="AB53" s="123">
        <v>0</v>
      </c>
      <c r="AC53" s="123">
        <v>24</v>
      </c>
      <c r="AZ53" s="123">
        <v>2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0</v>
      </c>
    </row>
    <row r="54" spans="1:104" x14ac:dyDescent="0.2">
      <c r="A54" s="151">
        <v>25</v>
      </c>
      <c r="B54" s="152" t="s">
        <v>146</v>
      </c>
      <c r="C54" s="153" t="s">
        <v>147</v>
      </c>
      <c r="D54" s="154" t="s">
        <v>86</v>
      </c>
      <c r="E54" s="155">
        <v>1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1</v>
      </c>
      <c r="AC54" s="123">
        <v>25</v>
      </c>
      <c r="AZ54" s="123">
        <v>2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1.9300000000000001E-2</v>
      </c>
    </row>
    <row r="55" spans="1:104" ht="22.5" x14ac:dyDescent="0.2">
      <c r="A55" s="151">
        <v>26</v>
      </c>
      <c r="B55" s="152" t="s">
        <v>148</v>
      </c>
      <c r="C55" s="153" t="s">
        <v>149</v>
      </c>
      <c r="D55" s="154" t="s">
        <v>86</v>
      </c>
      <c r="E55" s="155">
        <v>1</v>
      </c>
      <c r="F55" s="155">
        <v>0</v>
      </c>
      <c r="G55" s="156">
        <f>E55*F55</f>
        <v>0</v>
      </c>
      <c r="O55" s="150">
        <v>2</v>
      </c>
      <c r="AA55" s="123">
        <v>12</v>
      </c>
      <c r="AB55" s="123">
        <v>0</v>
      </c>
      <c r="AC55" s="123">
        <v>26</v>
      </c>
      <c r="AZ55" s="123">
        <v>2</v>
      </c>
      <c r="BA55" s="123">
        <f>IF(AZ55=1,G55,0)</f>
        <v>0</v>
      </c>
      <c r="BB55" s="123">
        <f>IF(AZ55=2,G55,0)</f>
        <v>0</v>
      </c>
      <c r="BC55" s="123">
        <f>IF(AZ55=3,G55,0)</f>
        <v>0</v>
      </c>
      <c r="BD55" s="123">
        <f>IF(AZ55=4,G55,0)</f>
        <v>0</v>
      </c>
      <c r="BE55" s="123">
        <f>IF(AZ55=5,G55,0)</f>
        <v>0</v>
      </c>
      <c r="CZ55" s="123">
        <v>7.0300000000000001E-2</v>
      </c>
    </row>
    <row r="56" spans="1:104" x14ac:dyDescent="0.2">
      <c r="A56" s="157"/>
      <c r="B56" s="158" t="s">
        <v>66</v>
      </c>
      <c r="C56" s="159" t="str">
        <f>CONCATENATE(B52," ",C52)</f>
        <v>767 Konstrukce zámečnické</v>
      </c>
      <c r="D56" s="157"/>
      <c r="E56" s="160"/>
      <c r="F56" s="160"/>
      <c r="G56" s="161">
        <f>SUM(G52:G55)</f>
        <v>0</v>
      </c>
      <c r="O56" s="150">
        <v>4</v>
      </c>
      <c r="BA56" s="162">
        <f>SUM(BA52:BA55)</f>
        <v>0</v>
      </c>
      <c r="BB56" s="162">
        <f>SUM(BB52:BB55)</f>
        <v>0</v>
      </c>
      <c r="BC56" s="162">
        <f>SUM(BC52:BC55)</f>
        <v>0</v>
      </c>
      <c r="BD56" s="162">
        <f>SUM(BD52:BD55)</f>
        <v>0</v>
      </c>
      <c r="BE56" s="162">
        <f>SUM(BE52:BE55)</f>
        <v>0</v>
      </c>
    </row>
    <row r="57" spans="1:104" x14ac:dyDescent="0.2">
      <c r="A57" s="143" t="s">
        <v>65</v>
      </c>
      <c r="B57" s="144" t="s">
        <v>150</v>
      </c>
      <c r="C57" s="145" t="s">
        <v>151</v>
      </c>
      <c r="D57" s="146"/>
      <c r="E57" s="147"/>
      <c r="F57" s="147"/>
      <c r="G57" s="148"/>
      <c r="H57" s="149"/>
      <c r="I57" s="149"/>
      <c r="O57" s="150">
        <v>1</v>
      </c>
    </row>
    <row r="58" spans="1:104" x14ac:dyDescent="0.2">
      <c r="A58" s="151">
        <v>27</v>
      </c>
      <c r="B58" s="152" t="s">
        <v>152</v>
      </c>
      <c r="C58" s="153" t="s">
        <v>153</v>
      </c>
      <c r="D58" s="154" t="s">
        <v>86</v>
      </c>
      <c r="E58" s="155">
        <v>4</v>
      </c>
      <c r="F58" s="155">
        <v>0</v>
      </c>
      <c r="G58" s="156">
        <f>E58*F58</f>
        <v>0</v>
      </c>
      <c r="O58" s="150">
        <v>2</v>
      </c>
      <c r="AA58" s="123">
        <v>12</v>
      </c>
      <c r="AB58" s="123">
        <v>0</v>
      </c>
      <c r="AC58" s="123">
        <v>27</v>
      </c>
      <c r="AZ58" s="123">
        <v>2</v>
      </c>
      <c r="BA58" s="123">
        <f>IF(AZ58=1,G58,0)</f>
        <v>0</v>
      </c>
      <c r="BB58" s="123">
        <f>IF(AZ58=2,G58,0)</f>
        <v>0</v>
      </c>
      <c r="BC58" s="123">
        <f>IF(AZ58=3,G58,0)</f>
        <v>0</v>
      </c>
      <c r="BD58" s="123">
        <f>IF(AZ58=4,G58,0)</f>
        <v>0</v>
      </c>
      <c r="BE58" s="123">
        <f>IF(AZ58=5,G58,0)</f>
        <v>0</v>
      </c>
      <c r="CZ58" s="123">
        <v>2.5999999999999998E-4</v>
      </c>
    </row>
    <row r="59" spans="1:104" x14ac:dyDescent="0.2">
      <c r="A59" s="157"/>
      <c r="B59" s="158" t="s">
        <v>66</v>
      </c>
      <c r="C59" s="159" t="str">
        <f>CONCATENATE(B57," ",C57)</f>
        <v>769 Otvorove prvky z plastu</v>
      </c>
      <c r="D59" s="157"/>
      <c r="E59" s="160"/>
      <c r="F59" s="160"/>
      <c r="G59" s="161">
        <f>SUM(G57:G58)</f>
        <v>0</v>
      </c>
      <c r="O59" s="150">
        <v>4</v>
      </c>
      <c r="BA59" s="162">
        <f>SUM(BA57:BA58)</f>
        <v>0</v>
      </c>
      <c r="BB59" s="162">
        <f>SUM(BB57:BB58)</f>
        <v>0</v>
      </c>
      <c r="BC59" s="162">
        <f>SUM(BC57:BC58)</f>
        <v>0</v>
      </c>
      <c r="BD59" s="162">
        <f>SUM(BD57:BD58)</f>
        <v>0</v>
      </c>
      <c r="BE59" s="162">
        <f>SUM(BE57:BE58)</f>
        <v>0</v>
      </c>
    </row>
    <row r="60" spans="1:104" x14ac:dyDescent="0.2">
      <c r="A60" s="143" t="s">
        <v>65</v>
      </c>
      <c r="B60" s="144" t="s">
        <v>154</v>
      </c>
      <c r="C60" s="145" t="s">
        <v>155</v>
      </c>
      <c r="D60" s="146"/>
      <c r="E60" s="147"/>
      <c r="F60" s="147"/>
      <c r="G60" s="148"/>
      <c r="H60" s="149"/>
      <c r="I60" s="149"/>
      <c r="O60" s="150">
        <v>1</v>
      </c>
    </row>
    <row r="61" spans="1:104" ht="22.5" x14ac:dyDescent="0.2">
      <c r="A61" s="151">
        <v>28</v>
      </c>
      <c r="B61" s="152" t="s">
        <v>156</v>
      </c>
      <c r="C61" s="153" t="s">
        <v>157</v>
      </c>
      <c r="D61" s="154" t="s">
        <v>73</v>
      </c>
      <c r="E61" s="155">
        <v>0.5</v>
      </c>
      <c r="F61" s="155">
        <v>0</v>
      </c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28</v>
      </c>
      <c r="AZ61" s="123">
        <v>2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8.4330000000000002E-2</v>
      </c>
    </row>
    <row r="62" spans="1:104" x14ac:dyDescent="0.2">
      <c r="A62" s="151">
        <v>29</v>
      </c>
      <c r="B62" s="152" t="s">
        <v>158</v>
      </c>
      <c r="C62" s="153" t="s">
        <v>159</v>
      </c>
      <c r="D62" s="154" t="s">
        <v>73</v>
      </c>
      <c r="E62" s="155">
        <v>0.5</v>
      </c>
      <c r="F62" s="155">
        <v>0</v>
      </c>
      <c r="G62" s="156">
        <f>E62*F62</f>
        <v>0</v>
      </c>
      <c r="O62" s="150">
        <v>2</v>
      </c>
      <c r="AA62" s="123">
        <v>12</v>
      </c>
      <c r="AB62" s="123">
        <v>1</v>
      </c>
      <c r="AC62" s="123">
        <v>29</v>
      </c>
      <c r="AZ62" s="123">
        <v>2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1.9199999999999998E-2</v>
      </c>
    </row>
    <row r="63" spans="1:104" x14ac:dyDescent="0.2">
      <c r="A63" s="157"/>
      <c r="B63" s="158" t="s">
        <v>66</v>
      </c>
      <c r="C63" s="159" t="str">
        <f>CONCATENATE(B60," ",C60)</f>
        <v>771 Podlahy z dlaždic a obklady</v>
      </c>
      <c r="D63" s="157"/>
      <c r="E63" s="160"/>
      <c r="F63" s="160"/>
      <c r="G63" s="161">
        <f>SUM(G60:G62)</f>
        <v>0</v>
      </c>
      <c r="O63" s="150">
        <v>4</v>
      </c>
      <c r="BA63" s="162">
        <f>SUM(BA60:BA62)</f>
        <v>0</v>
      </c>
      <c r="BB63" s="162">
        <f>SUM(BB60:BB62)</f>
        <v>0</v>
      </c>
      <c r="BC63" s="162">
        <f>SUM(BC60:BC62)</f>
        <v>0</v>
      </c>
      <c r="BD63" s="162">
        <f>SUM(BD60:BD62)</f>
        <v>0</v>
      </c>
      <c r="BE63" s="162">
        <f>SUM(BE60:BE62)</f>
        <v>0</v>
      </c>
    </row>
    <row r="64" spans="1:104" x14ac:dyDescent="0.2">
      <c r="A64" s="143" t="s">
        <v>65</v>
      </c>
      <c r="B64" s="144" t="s">
        <v>160</v>
      </c>
      <c r="C64" s="145" t="s">
        <v>161</v>
      </c>
      <c r="D64" s="146"/>
      <c r="E64" s="147"/>
      <c r="F64" s="147"/>
      <c r="G64" s="148"/>
      <c r="H64" s="149"/>
      <c r="I64" s="149"/>
      <c r="O64" s="150">
        <v>1</v>
      </c>
    </row>
    <row r="65" spans="1:104" x14ac:dyDescent="0.2">
      <c r="A65" s="151">
        <v>30</v>
      </c>
      <c r="B65" s="152" t="s">
        <v>162</v>
      </c>
      <c r="C65" s="153" t="s">
        <v>163</v>
      </c>
      <c r="D65" s="154" t="s">
        <v>73</v>
      </c>
      <c r="E65" s="155">
        <v>2</v>
      </c>
      <c r="F65" s="155">
        <v>0</v>
      </c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30</v>
      </c>
      <c r="AZ65" s="123">
        <v>2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3.1E-4</v>
      </c>
    </row>
    <row r="66" spans="1:104" x14ac:dyDescent="0.2">
      <c r="A66" s="157"/>
      <c r="B66" s="158" t="s">
        <v>66</v>
      </c>
      <c r="C66" s="159" t="str">
        <f>CONCATENATE(B64," ",C64)</f>
        <v>783 Nátěry</v>
      </c>
      <c r="D66" s="157"/>
      <c r="E66" s="160"/>
      <c r="F66" s="160"/>
      <c r="G66" s="161">
        <f>SUM(G64:G65)</f>
        <v>0</v>
      </c>
      <c r="O66" s="150">
        <v>4</v>
      </c>
      <c r="BA66" s="162">
        <f>SUM(BA64:BA65)</f>
        <v>0</v>
      </c>
      <c r="BB66" s="162">
        <f>SUM(BB64:BB65)</f>
        <v>0</v>
      </c>
      <c r="BC66" s="162">
        <f>SUM(BC64:BC65)</f>
        <v>0</v>
      </c>
      <c r="BD66" s="162">
        <f>SUM(BD64:BD65)</f>
        <v>0</v>
      </c>
      <c r="BE66" s="162">
        <f>SUM(BE64:BE65)</f>
        <v>0</v>
      </c>
    </row>
    <row r="67" spans="1:104" x14ac:dyDescent="0.2">
      <c r="A67" s="143" t="s">
        <v>65</v>
      </c>
      <c r="B67" s="144" t="s">
        <v>164</v>
      </c>
      <c r="C67" s="145" t="s">
        <v>165</v>
      </c>
      <c r="D67" s="146"/>
      <c r="E67" s="147"/>
      <c r="F67" s="147"/>
      <c r="G67" s="148"/>
      <c r="H67" s="149"/>
      <c r="I67" s="149"/>
      <c r="O67" s="150">
        <v>1</v>
      </c>
    </row>
    <row r="68" spans="1:104" x14ac:dyDescent="0.2">
      <c r="A68" s="151">
        <v>31</v>
      </c>
      <c r="B68" s="152" t="s">
        <v>166</v>
      </c>
      <c r="C68" s="153" t="s">
        <v>167</v>
      </c>
      <c r="D68" s="154" t="s">
        <v>73</v>
      </c>
      <c r="E68" s="155">
        <v>46.1</v>
      </c>
      <c r="F68" s="155">
        <v>0</v>
      </c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31</v>
      </c>
      <c r="AZ68" s="123">
        <v>2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2.0000000000000001E-4</v>
      </c>
    </row>
    <row r="69" spans="1:104" x14ac:dyDescent="0.2">
      <c r="A69" s="151">
        <v>32</v>
      </c>
      <c r="B69" s="152" t="s">
        <v>168</v>
      </c>
      <c r="C69" s="153" t="s">
        <v>169</v>
      </c>
      <c r="D69" s="154" t="s">
        <v>73</v>
      </c>
      <c r="E69" s="155">
        <v>41.3</v>
      </c>
      <c r="F69" s="155">
        <v>0</v>
      </c>
      <c r="G69" s="156">
        <f>E69*F69</f>
        <v>0</v>
      </c>
      <c r="O69" s="150">
        <v>2</v>
      </c>
      <c r="AA69" s="123">
        <v>12</v>
      </c>
      <c r="AB69" s="123">
        <v>0</v>
      </c>
      <c r="AC69" s="123">
        <v>32</v>
      </c>
      <c r="AZ69" s="123">
        <v>2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1.4999999999999999E-4</v>
      </c>
    </row>
    <row r="70" spans="1:104" x14ac:dyDescent="0.2">
      <c r="A70" s="157"/>
      <c r="B70" s="158" t="s">
        <v>66</v>
      </c>
      <c r="C70" s="159" t="str">
        <f>CONCATENATE(B67," ",C67)</f>
        <v>784 Malby</v>
      </c>
      <c r="D70" s="157"/>
      <c r="E70" s="160"/>
      <c r="F70" s="160"/>
      <c r="G70" s="161">
        <f>SUM(G67:G69)</f>
        <v>0</v>
      </c>
      <c r="O70" s="150">
        <v>4</v>
      </c>
      <c r="BA70" s="162">
        <f>SUM(BA67:BA69)</f>
        <v>0</v>
      </c>
      <c r="BB70" s="162">
        <f>SUM(BB67:BB69)</f>
        <v>0</v>
      </c>
      <c r="BC70" s="162">
        <f>SUM(BC67:BC69)</f>
        <v>0</v>
      </c>
      <c r="BD70" s="162">
        <f>SUM(BD67:BD69)</f>
        <v>0</v>
      </c>
      <c r="BE70" s="162">
        <f>SUM(BE67:BE69)</f>
        <v>0</v>
      </c>
    </row>
    <row r="71" spans="1:104" x14ac:dyDescent="0.2">
      <c r="A71" s="124"/>
      <c r="B71" s="124"/>
      <c r="C71" s="124"/>
      <c r="D71" s="124"/>
      <c r="E71" s="124"/>
      <c r="F71" s="124"/>
      <c r="G71" s="124"/>
    </row>
    <row r="72" spans="1:104" x14ac:dyDescent="0.2">
      <c r="E72" s="123"/>
    </row>
    <row r="73" spans="1:104" x14ac:dyDescent="0.2">
      <c r="E73" s="123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A94" s="163"/>
      <c r="B94" s="163"/>
      <c r="C94" s="163"/>
      <c r="D94" s="163"/>
      <c r="E94" s="163"/>
      <c r="F94" s="163"/>
      <c r="G94" s="163"/>
    </row>
    <row r="95" spans="1:7" x14ac:dyDescent="0.2">
      <c r="A95" s="163"/>
      <c r="B95" s="163"/>
      <c r="C95" s="163"/>
      <c r="D95" s="163"/>
      <c r="E95" s="163"/>
      <c r="F95" s="163"/>
      <c r="G95" s="163"/>
    </row>
    <row r="96" spans="1:7" x14ac:dyDescent="0.2">
      <c r="A96" s="163"/>
      <c r="B96" s="163"/>
      <c r="C96" s="163"/>
      <c r="D96" s="163"/>
      <c r="E96" s="163"/>
      <c r="F96" s="163"/>
      <c r="G96" s="163"/>
    </row>
    <row r="97" spans="1:7" x14ac:dyDescent="0.2">
      <c r="A97" s="163"/>
      <c r="B97" s="163"/>
      <c r="C97" s="163"/>
      <c r="D97" s="163"/>
      <c r="E97" s="163"/>
      <c r="F97" s="163"/>
      <c r="G97" s="16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A129" s="164"/>
      <c r="B129" s="164"/>
    </row>
    <row r="130" spans="1:7" x14ac:dyDescent="0.2">
      <c r="A130" s="163"/>
      <c r="B130" s="163"/>
      <c r="C130" s="166"/>
      <c r="D130" s="166"/>
      <c r="E130" s="167"/>
      <c r="F130" s="166"/>
      <c r="G130" s="168"/>
    </row>
    <row r="131" spans="1:7" x14ac:dyDescent="0.2">
      <c r="A131" s="169"/>
      <c r="B131" s="169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  <row r="134" spans="1:7" x14ac:dyDescent="0.2">
      <c r="A134" s="163"/>
      <c r="B134" s="163"/>
      <c r="C134" s="163"/>
      <c r="D134" s="163"/>
      <c r="E134" s="170"/>
      <c r="F134" s="163"/>
      <c r="G134" s="163"/>
    </row>
    <row r="135" spans="1:7" x14ac:dyDescent="0.2">
      <c r="A135" s="163"/>
      <c r="B135" s="163"/>
      <c r="C135" s="163"/>
      <c r="D135" s="163"/>
      <c r="E135" s="170"/>
      <c r="F135" s="163"/>
      <c r="G135" s="163"/>
    </row>
    <row r="136" spans="1:7" x14ac:dyDescent="0.2">
      <c r="A136" s="163"/>
      <c r="B136" s="163"/>
      <c r="C136" s="163"/>
      <c r="D136" s="163"/>
      <c r="E136" s="170"/>
      <c r="F136" s="163"/>
      <c r="G136" s="163"/>
    </row>
    <row r="137" spans="1:7" x14ac:dyDescent="0.2">
      <c r="A137" s="163"/>
      <c r="B137" s="163"/>
      <c r="C137" s="163"/>
      <c r="D137" s="163"/>
      <c r="E137" s="170"/>
      <c r="F137" s="163"/>
      <c r="G137" s="163"/>
    </row>
    <row r="138" spans="1:7" x14ac:dyDescent="0.2">
      <c r="A138" s="163"/>
      <c r="B138" s="163"/>
      <c r="C138" s="163"/>
      <c r="D138" s="163"/>
      <c r="E138" s="170"/>
      <c r="F138" s="163"/>
      <c r="G138" s="163"/>
    </row>
    <row r="139" spans="1:7" x14ac:dyDescent="0.2">
      <c r="A139" s="163"/>
      <c r="B139" s="163"/>
      <c r="C139" s="163"/>
      <c r="D139" s="163"/>
      <c r="E139" s="170"/>
      <c r="F139" s="163"/>
      <c r="G139" s="163"/>
    </row>
    <row r="140" spans="1:7" x14ac:dyDescent="0.2">
      <c r="A140" s="163"/>
      <c r="B140" s="163"/>
      <c r="C140" s="163"/>
      <c r="D140" s="163"/>
      <c r="E140" s="170"/>
      <c r="F140" s="163"/>
      <c r="G140" s="163"/>
    </row>
    <row r="141" spans="1:7" x14ac:dyDescent="0.2">
      <c r="A141" s="163"/>
      <c r="B141" s="163"/>
      <c r="C141" s="163"/>
      <c r="D141" s="163"/>
      <c r="E141" s="170"/>
      <c r="F141" s="163"/>
      <c r="G141" s="163"/>
    </row>
    <row r="142" spans="1:7" x14ac:dyDescent="0.2">
      <c r="A142" s="163"/>
      <c r="B142" s="163"/>
      <c r="C142" s="163"/>
      <c r="D142" s="163"/>
      <c r="E142" s="170"/>
      <c r="F142" s="163"/>
      <c r="G142" s="163"/>
    </row>
    <row r="143" spans="1:7" x14ac:dyDescent="0.2">
      <c r="A143" s="163"/>
      <c r="B143" s="163"/>
      <c r="C143" s="163"/>
      <c r="D143" s="163"/>
      <c r="E143" s="170"/>
      <c r="F143" s="163"/>
      <c r="G143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2013-10-21T02:31:26Z</dcterms:created>
  <dcterms:modified xsi:type="dcterms:W3CDTF">2013-10-21T02:38:53Z</dcterms:modified>
</cp:coreProperties>
</file>