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akova06\Desktop\INVESTICE\Investice 2014\ČŠI Praha - Rekonstrukce a zateplení střechy (podkroví)\výkaz výměr\"/>
    </mc:Choice>
  </mc:AlternateContent>
  <bookViews>
    <workbookView xWindow="0" yWindow="0" windowWidth="25200" windowHeight="119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Rekapitulace!$G$34</definedName>
    <definedName name="Dodavka0">Položky!#REF!</definedName>
    <definedName name="HSV">Rekapitulace!$E$34</definedName>
    <definedName name="HSV0">Položky!#REF!</definedName>
    <definedName name="HZS">Rekapitulace!$I$34</definedName>
    <definedName name="HZS0">Položky!#REF!</definedName>
    <definedName name="JKSO">'Krycí list'!$F$4</definedName>
    <definedName name="MJ">'Krycí list'!$G$4</definedName>
    <definedName name="Mont">Rekapitulace!$H$34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Položky!$A$1:$G$236</definedName>
    <definedName name="_xlnm.Print_Area" localSheetId="1">Rekapitulace!$A$1:$I$40</definedName>
    <definedName name="PocetMJ">'Krycí list'!$G$7</definedName>
    <definedName name="Poznamka">'Krycí list'!$B$37</definedName>
    <definedName name="Projektant">'Krycí list'!$C$7</definedName>
    <definedName name="PSV">Rekapitulace!$F$34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Rekapitulace!$E$39</definedName>
    <definedName name="VRNnazev">Rekapitulace!$A$39</definedName>
    <definedName name="VRNproc">Rekapitulace!$F$39</definedName>
    <definedName name="VRNzakl">Rekapitulace!$G$39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235" i="3" l="1"/>
  <c r="BC235" i="3"/>
  <c r="BB235" i="3"/>
  <c r="BA235" i="3"/>
  <c r="G235" i="3"/>
  <c r="BD235" i="3" s="1"/>
  <c r="BE234" i="3"/>
  <c r="BC234" i="3"/>
  <c r="BB234" i="3"/>
  <c r="BA234" i="3"/>
  <c r="G234" i="3"/>
  <c r="BD234" i="3" s="1"/>
  <c r="BE233" i="3"/>
  <c r="BC233" i="3"/>
  <c r="BB233" i="3"/>
  <c r="BA233" i="3"/>
  <c r="G233" i="3"/>
  <c r="BD233" i="3" s="1"/>
  <c r="BE232" i="3"/>
  <c r="BC232" i="3"/>
  <c r="BB232" i="3"/>
  <c r="BA232" i="3"/>
  <c r="G232" i="3"/>
  <c r="BD232" i="3" s="1"/>
  <c r="BE231" i="3"/>
  <c r="BC231" i="3"/>
  <c r="BB231" i="3"/>
  <c r="BA231" i="3"/>
  <c r="G231" i="3"/>
  <c r="BD231" i="3" s="1"/>
  <c r="BE230" i="3"/>
  <c r="BC230" i="3"/>
  <c r="BB230" i="3"/>
  <c r="BA230" i="3"/>
  <c r="G230" i="3"/>
  <c r="B33" i="2"/>
  <c r="A33" i="2"/>
  <c r="C236" i="3"/>
  <c r="BE227" i="3"/>
  <c r="BC227" i="3"/>
  <c r="BB227" i="3"/>
  <c r="BA227" i="3"/>
  <c r="G227" i="3"/>
  <c r="BD227" i="3" s="1"/>
  <c r="BE226" i="3"/>
  <c r="BC226" i="3"/>
  <c r="BC228" i="3" s="1"/>
  <c r="G32" i="2" s="1"/>
  <c r="BB226" i="3"/>
  <c r="BA226" i="3"/>
  <c r="G226" i="3"/>
  <c r="BD226" i="3" s="1"/>
  <c r="BE225" i="3"/>
  <c r="BC225" i="3"/>
  <c r="BB225" i="3"/>
  <c r="BA225" i="3"/>
  <c r="G225" i="3"/>
  <c r="BD225" i="3" s="1"/>
  <c r="B32" i="2"/>
  <c r="A32" i="2"/>
  <c r="C228" i="3"/>
  <c r="BE222" i="3"/>
  <c r="BC222" i="3"/>
  <c r="BB222" i="3"/>
  <c r="BA222" i="3"/>
  <c r="G222" i="3"/>
  <c r="BD222" i="3" s="1"/>
  <c r="BE221" i="3"/>
  <c r="BC221" i="3"/>
  <c r="BB221" i="3"/>
  <c r="BA221" i="3"/>
  <c r="G221" i="3"/>
  <c r="BD221" i="3" s="1"/>
  <c r="BE220" i="3"/>
  <c r="BC220" i="3"/>
  <c r="BB220" i="3"/>
  <c r="BA220" i="3"/>
  <c r="G220" i="3"/>
  <c r="BD220" i="3" s="1"/>
  <c r="BE219" i="3"/>
  <c r="BC219" i="3"/>
  <c r="BB219" i="3"/>
  <c r="BA219" i="3"/>
  <c r="G219" i="3"/>
  <c r="BD219" i="3" s="1"/>
  <c r="BE218" i="3"/>
  <c r="BC218" i="3"/>
  <c r="BB218" i="3"/>
  <c r="BA218" i="3"/>
  <c r="G218" i="3"/>
  <c r="BD218" i="3" s="1"/>
  <c r="BE217" i="3"/>
  <c r="BC217" i="3"/>
  <c r="BB217" i="3"/>
  <c r="BA217" i="3"/>
  <c r="G217" i="3"/>
  <c r="BE216" i="3"/>
  <c r="BC216" i="3"/>
  <c r="BB216" i="3"/>
  <c r="BA216" i="3"/>
  <c r="G216" i="3"/>
  <c r="BD216" i="3" s="1"/>
  <c r="BE215" i="3"/>
  <c r="BC215" i="3"/>
  <c r="BB215" i="3"/>
  <c r="BA215" i="3"/>
  <c r="G215" i="3"/>
  <c r="BD215" i="3" s="1"/>
  <c r="BE214" i="3"/>
  <c r="BC214" i="3"/>
  <c r="BB214" i="3"/>
  <c r="BA214" i="3"/>
  <c r="G214" i="3"/>
  <c r="BD214" i="3" s="1"/>
  <c r="BE213" i="3"/>
  <c r="BC213" i="3"/>
  <c r="BB213" i="3"/>
  <c r="BA213" i="3"/>
  <c r="G213" i="3"/>
  <c r="BD213" i="3" s="1"/>
  <c r="BE212" i="3"/>
  <c r="BC212" i="3"/>
  <c r="BB212" i="3"/>
  <c r="BA212" i="3"/>
  <c r="G212" i="3"/>
  <c r="BD212" i="3" s="1"/>
  <c r="BE211" i="3"/>
  <c r="BC211" i="3"/>
  <c r="BB211" i="3"/>
  <c r="BA211" i="3"/>
  <c r="G211" i="3"/>
  <c r="BD211" i="3" s="1"/>
  <c r="BE210" i="3"/>
  <c r="BC210" i="3"/>
  <c r="BB210" i="3"/>
  <c r="BA210" i="3"/>
  <c r="G210" i="3"/>
  <c r="BD210" i="3" s="1"/>
  <c r="BE209" i="3"/>
  <c r="BC209" i="3"/>
  <c r="BB209" i="3"/>
  <c r="BA209" i="3"/>
  <c r="G209" i="3"/>
  <c r="BD209" i="3" s="1"/>
  <c r="B31" i="2"/>
  <c r="A31" i="2"/>
  <c r="C223" i="3"/>
  <c r="BE206" i="3"/>
  <c r="BD206" i="3"/>
  <c r="BC206" i="3"/>
  <c r="BA206" i="3"/>
  <c r="G206" i="3"/>
  <c r="BB206" i="3" s="1"/>
  <c r="BE205" i="3"/>
  <c r="BD205" i="3"/>
  <c r="BC205" i="3"/>
  <c r="BA205" i="3"/>
  <c r="G205" i="3"/>
  <c r="BE204" i="3"/>
  <c r="BD204" i="3"/>
  <c r="BC204" i="3"/>
  <c r="BA204" i="3"/>
  <c r="G204" i="3"/>
  <c r="BB204" i="3" s="1"/>
  <c r="B30" i="2"/>
  <c r="A30" i="2"/>
  <c r="C207" i="3"/>
  <c r="BE201" i="3"/>
  <c r="BD201" i="3"/>
  <c r="BC201" i="3"/>
  <c r="BA201" i="3"/>
  <c r="G201" i="3"/>
  <c r="BB201" i="3" s="1"/>
  <c r="BE200" i="3"/>
  <c r="BD200" i="3"/>
  <c r="BC200" i="3"/>
  <c r="BA200" i="3"/>
  <c r="BA202" i="3" s="1"/>
  <c r="E29" i="2" s="1"/>
  <c r="G200" i="3"/>
  <c r="BB200" i="3" s="1"/>
  <c r="BE199" i="3"/>
  <c r="BD199" i="3"/>
  <c r="BC199" i="3"/>
  <c r="BA199" i="3"/>
  <c r="G199" i="3"/>
  <c r="B29" i="2"/>
  <c r="A29" i="2"/>
  <c r="C202" i="3"/>
  <c r="BE196" i="3"/>
  <c r="BD196" i="3"/>
  <c r="BC196" i="3"/>
  <c r="BA196" i="3"/>
  <c r="G196" i="3"/>
  <c r="BB196" i="3" s="1"/>
  <c r="BE195" i="3"/>
  <c r="BD195" i="3"/>
  <c r="BC195" i="3"/>
  <c r="BA195" i="3"/>
  <c r="G195" i="3"/>
  <c r="BB195" i="3" s="1"/>
  <c r="BE194" i="3"/>
  <c r="BD194" i="3"/>
  <c r="BC194" i="3"/>
  <c r="BC197" i="3" s="1"/>
  <c r="G28" i="2" s="1"/>
  <c r="BA194" i="3"/>
  <c r="G194" i="3"/>
  <c r="BB194" i="3" s="1"/>
  <c r="BE193" i="3"/>
  <c r="BD193" i="3"/>
  <c r="BC193" i="3"/>
  <c r="BA193" i="3"/>
  <c r="G193" i="3"/>
  <c r="BB193" i="3" s="1"/>
  <c r="BE192" i="3"/>
  <c r="BD192" i="3"/>
  <c r="BC192" i="3"/>
  <c r="BA192" i="3"/>
  <c r="G192" i="3"/>
  <c r="BB192" i="3" s="1"/>
  <c r="BE191" i="3"/>
  <c r="BD191" i="3"/>
  <c r="BC191" i="3"/>
  <c r="BB191" i="3"/>
  <c r="BA191" i="3"/>
  <c r="G191" i="3"/>
  <c r="BE190" i="3"/>
  <c r="BD190" i="3"/>
  <c r="BC190" i="3"/>
  <c r="BA190" i="3"/>
  <c r="G190" i="3"/>
  <c r="BB190" i="3" s="1"/>
  <c r="BE189" i="3"/>
  <c r="BD189" i="3"/>
  <c r="BC189" i="3"/>
  <c r="BA189" i="3"/>
  <c r="G189" i="3"/>
  <c r="B28" i="2"/>
  <c r="A28" i="2"/>
  <c r="C197" i="3"/>
  <c r="BE186" i="3"/>
  <c r="BD186" i="3"/>
  <c r="BC186" i="3"/>
  <c r="BB186" i="3"/>
  <c r="BA186" i="3"/>
  <c r="G186" i="3"/>
  <c r="BE185" i="3"/>
  <c r="BD185" i="3"/>
  <c r="BC185" i="3"/>
  <c r="BA185" i="3"/>
  <c r="G185" i="3"/>
  <c r="BB185" i="3" s="1"/>
  <c r="BE184" i="3"/>
  <c r="BD184" i="3"/>
  <c r="BC184" i="3"/>
  <c r="BB184" i="3"/>
  <c r="BA184" i="3"/>
  <c r="G184" i="3"/>
  <c r="BE183" i="3"/>
  <c r="BD183" i="3"/>
  <c r="BC183" i="3"/>
  <c r="BA183" i="3"/>
  <c r="G183" i="3"/>
  <c r="BB183" i="3" s="1"/>
  <c r="BE182" i="3"/>
  <c r="BD182" i="3"/>
  <c r="BC182" i="3"/>
  <c r="BA182" i="3"/>
  <c r="G182" i="3"/>
  <c r="BB182" i="3" s="1"/>
  <c r="BE181" i="3"/>
  <c r="BD181" i="3"/>
  <c r="BC181" i="3"/>
  <c r="BB181" i="3"/>
  <c r="BA181" i="3"/>
  <c r="G181" i="3"/>
  <c r="BE180" i="3"/>
  <c r="BD180" i="3"/>
  <c r="BC180" i="3"/>
  <c r="BA180" i="3"/>
  <c r="G180" i="3"/>
  <c r="BB180" i="3" s="1"/>
  <c r="BE179" i="3"/>
  <c r="BD179" i="3"/>
  <c r="BC179" i="3"/>
  <c r="BA179" i="3"/>
  <c r="G179" i="3"/>
  <c r="BB179" i="3" s="1"/>
  <c r="B27" i="2"/>
  <c r="A27" i="2"/>
  <c r="C187" i="3"/>
  <c r="BE176" i="3"/>
  <c r="BD176" i="3"/>
  <c r="BC176" i="3"/>
  <c r="BA176" i="3"/>
  <c r="G176" i="3"/>
  <c r="BB176" i="3" s="1"/>
  <c r="BE175" i="3"/>
  <c r="BD175" i="3"/>
  <c r="BC175" i="3"/>
  <c r="BB175" i="3"/>
  <c r="BA175" i="3"/>
  <c r="G175" i="3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72" i="3"/>
  <c r="BD172" i="3"/>
  <c r="BC172" i="3"/>
  <c r="BA172" i="3"/>
  <c r="G172" i="3"/>
  <c r="BB172" i="3" s="1"/>
  <c r="BE171" i="3"/>
  <c r="BD171" i="3"/>
  <c r="BC171" i="3"/>
  <c r="BA171" i="3"/>
  <c r="G171" i="3"/>
  <c r="BB171" i="3" s="1"/>
  <c r="BE170" i="3"/>
  <c r="BD170" i="3"/>
  <c r="BC170" i="3"/>
  <c r="BA170" i="3"/>
  <c r="G170" i="3"/>
  <c r="B26" i="2"/>
  <c r="A26" i="2"/>
  <c r="C177" i="3"/>
  <c r="BE167" i="3"/>
  <c r="BD167" i="3"/>
  <c r="BC167" i="3"/>
  <c r="BA167" i="3"/>
  <c r="G167" i="3"/>
  <c r="BB167" i="3" s="1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4" i="3"/>
  <c r="BD164" i="3"/>
  <c r="BC164" i="3"/>
  <c r="BA164" i="3"/>
  <c r="G164" i="3"/>
  <c r="BB164" i="3" s="1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B159" i="3"/>
  <c r="BA159" i="3"/>
  <c r="G159" i="3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D156" i="3"/>
  <c r="BC156" i="3"/>
  <c r="BA156" i="3"/>
  <c r="G156" i="3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25" i="2"/>
  <c r="A25" i="2"/>
  <c r="C168" i="3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24" i="2"/>
  <c r="A24" i="2"/>
  <c r="C150" i="3"/>
  <c r="BE141" i="3"/>
  <c r="BE142" i="3" s="1"/>
  <c r="I23" i="2" s="1"/>
  <c r="BD141" i="3"/>
  <c r="BD142" i="3" s="1"/>
  <c r="BC141" i="3"/>
  <c r="BA141" i="3"/>
  <c r="BA142" i="3" s="1"/>
  <c r="E23" i="2" s="1"/>
  <c r="G141" i="3"/>
  <c r="BB141" i="3" s="1"/>
  <c r="BB142" i="3" s="1"/>
  <c r="F23" i="2" s="1"/>
  <c r="H23" i="2"/>
  <c r="B23" i="2"/>
  <c r="A23" i="2"/>
  <c r="BC142" i="3"/>
  <c r="G23" i="2" s="1"/>
  <c r="C142" i="3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D139" i="3" s="1"/>
  <c r="H22" i="2" s="1"/>
  <c r="BC133" i="3"/>
  <c r="BA133" i="3"/>
  <c r="G133" i="3"/>
  <c r="B22" i="2"/>
  <c r="A22" i="2"/>
  <c r="C139" i="3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B117" i="3"/>
  <c r="BA117" i="3"/>
  <c r="G117" i="3"/>
  <c r="BE116" i="3"/>
  <c r="BD116" i="3"/>
  <c r="BC116" i="3"/>
  <c r="BA116" i="3"/>
  <c r="G116" i="3"/>
  <c r="BB116" i="3" s="1"/>
  <c r="BE115" i="3"/>
  <c r="BD115" i="3"/>
  <c r="BC115" i="3"/>
  <c r="BB115" i="3"/>
  <c r="BA115" i="3"/>
  <c r="G115" i="3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B107" i="3"/>
  <c r="BA107" i="3"/>
  <c r="G107" i="3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B101" i="3"/>
  <c r="BA101" i="3"/>
  <c r="G101" i="3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21" i="2"/>
  <c r="A21" i="2"/>
  <c r="C131" i="3"/>
  <c r="BE92" i="3"/>
  <c r="BE93" i="3" s="1"/>
  <c r="I20" i="2" s="1"/>
  <c r="BD92" i="3"/>
  <c r="BD93" i="3" s="1"/>
  <c r="H20" i="2" s="1"/>
  <c r="BC92" i="3"/>
  <c r="BA92" i="3"/>
  <c r="G92" i="3"/>
  <c r="B20" i="2"/>
  <c r="A20" i="2"/>
  <c r="BC93" i="3"/>
  <c r="G20" i="2" s="1"/>
  <c r="BA93" i="3"/>
  <c r="E20" i="2" s="1"/>
  <c r="C93" i="3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B87" i="3"/>
  <c r="BA87" i="3"/>
  <c r="G87" i="3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19" i="2"/>
  <c r="A19" i="2"/>
  <c r="C90" i="3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B77" i="3"/>
  <c r="BA77" i="3"/>
  <c r="G77" i="3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18" i="2"/>
  <c r="A18" i="2"/>
  <c r="C83" i="3"/>
  <c r="BE69" i="3"/>
  <c r="BD69" i="3"/>
  <c r="BC69" i="3"/>
  <c r="BA69" i="3"/>
  <c r="G69" i="3"/>
  <c r="BB69" i="3" s="1"/>
  <c r="BE68" i="3"/>
  <c r="BE70" i="3" s="1"/>
  <c r="I17" i="2" s="1"/>
  <c r="BD68" i="3"/>
  <c r="BC68" i="3"/>
  <c r="BA68" i="3"/>
  <c r="G68" i="3"/>
  <c r="BB68" i="3" s="1"/>
  <c r="B17" i="2"/>
  <c r="A17" i="2"/>
  <c r="BA70" i="3"/>
  <c r="E17" i="2" s="1"/>
  <c r="C70" i="3"/>
  <c r="BE65" i="3"/>
  <c r="BD65" i="3"/>
  <c r="BD66" i="3" s="1"/>
  <c r="H16" i="2" s="1"/>
  <c r="BC65" i="3"/>
  <c r="BC66" i="3" s="1"/>
  <c r="G16" i="2" s="1"/>
  <c r="BB65" i="3"/>
  <c r="BB66" i="3" s="1"/>
  <c r="F16" i="2" s="1"/>
  <c r="G65" i="3"/>
  <c r="B16" i="2"/>
  <c r="A16" i="2"/>
  <c r="BE66" i="3"/>
  <c r="I16" i="2" s="1"/>
  <c r="C66" i="3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60" i="3"/>
  <c r="BD60" i="3"/>
  <c r="BC60" i="3"/>
  <c r="BB60" i="3"/>
  <c r="G60" i="3"/>
  <c r="B15" i="2"/>
  <c r="A15" i="2"/>
  <c r="C63" i="3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14" i="2"/>
  <c r="A14" i="2"/>
  <c r="C58" i="3"/>
  <c r="BE48" i="3"/>
  <c r="BD48" i="3"/>
  <c r="BD49" i="3" s="1"/>
  <c r="H13" i="2" s="1"/>
  <c r="BC48" i="3"/>
  <c r="BB48" i="3"/>
  <c r="G48" i="3"/>
  <c r="BA48" i="3" s="1"/>
  <c r="BE47" i="3"/>
  <c r="BE49" i="3" s="1"/>
  <c r="I13" i="2" s="1"/>
  <c r="BD47" i="3"/>
  <c r="BC47" i="3"/>
  <c r="BB47" i="3"/>
  <c r="G47" i="3"/>
  <c r="BA47" i="3" s="1"/>
  <c r="BE46" i="3"/>
  <c r="BD46" i="3"/>
  <c r="BC46" i="3"/>
  <c r="BB46" i="3"/>
  <c r="G46" i="3"/>
  <c r="B13" i="2"/>
  <c r="A13" i="2"/>
  <c r="C49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E37" i="3"/>
  <c r="BD37" i="3"/>
  <c r="BC37" i="3"/>
  <c r="BB37" i="3"/>
  <c r="G37" i="3"/>
  <c r="BA37" i="3" s="1"/>
  <c r="B12" i="2"/>
  <c r="A12" i="2"/>
  <c r="C44" i="3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11" i="2"/>
  <c r="A11" i="2"/>
  <c r="C35" i="3"/>
  <c r="BE30" i="3"/>
  <c r="BD30" i="3"/>
  <c r="BC30" i="3"/>
  <c r="BB30" i="3"/>
  <c r="G30" i="3"/>
  <c r="BA30" i="3" s="1"/>
  <c r="BE29" i="3"/>
  <c r="BD29" i="3"/>
  <c r="BD31" i="3" s="1"/>
  <c r="H10" i="2" s="1"/>
  <c r="BC29" i="3"/>
  <c r="BB29" i="3"/>
  <c r="BB31" i="3" s="1"/>
  <c r="F10" i="2" s="1"/>
  <c r="G29" i="3"/>
  <c r="BA29" i="3" s="1"/>
  <c r="B10" i="2"/>
  <c r="A10" i="2"/>
  <c r="C31" i="3"/>
  <c r="BE26" i="3"/>
  <c r="BD26" i="3"/>
  <c r="BC26" i="3"/>
  <c r="BB26" i="3"/>
  <c r="BB27" i="3" s="1"/>
  <c r="F9" i="2" s="1"/>
  <c r="G26" i="3"/>
  <c r="BA26" i="3" s="1"/>
  <c r="BE25" i="3"/>
  <c r="BE27" i="3" s="1"/>
  <c r="I9" i="2" s="1"/>
  <c r="BD25" i="3"/>
  <c r="BC25" i="3"/>
  <c r="BC27" i="3" s="1"/>
  <c r="G9" i="2" s="1"/>
  <c r="BB25" i="3"/>
  <c r="G25" i="3"/>
  <c r="BA25" i="3" s="1"/>
  <c r="B9" i="2"/>
  <c r="A9" i="2"/>
  <c r="C27" i="3"/>
  <c r="BE22" i="3"/>
  <c r="BE23" i="3" s="1"/>
  <c r="I8" i="2" s="1"/>
  <c r="BD22" i="3"/>
  <c r="BD23" i="3" s="1"/>
  <c r="H8" i="2" s="1"/>
  <c r="BC22" i="3"/>
  <c r="BC23" i="3" s="1"/>
  <c r="G8" i="2" s="1"/>
  <c r="BB22" i="3"/>
  <c r="G22" i="3"/>
  <c r="BA22" i="3" s="1"/>
  <c r="BA23" i="3" s="1"/>
  <c r="E8" i="2"/>
  <c r="B8" i="2"/>
  <c r="A8" i="2"/>
  <c r="BB23" i="3"/>
  <c r="F8" i="2" s="1"/>
  <c r="C23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20" i="3"/>
  <c r="C4" i="3"/>
  <c r="F3" i="3"/>
  <c r="C3" i="3"/>
  <c r="H40" i="2"/>
  <c r="G22" i="1" s="1"/>
  <c r="G21" i="1" s="1"/>
  <c r="G39" i="2"/>
  <c r="I39" i="2" s="1"/>
  <c r="C2" i="2"/>
  <c r="C1" i="2"/>
  <c r="F33" i="1"/>
  <c r="F31" i="1"/>
  <c r="G8" i="1"/>
  <c r="F34" i="1" l="1"/>
  <c r="BB131" i="3"/>
  <c r="F21" i="2" s="1"/>
  <c r="BE207" i="3"/>
  <c r="I30" i="2" s="1"/>
  <c r="BB70" i="3"/>
  <c r="F17" i="2" s="1"/>
  <c r="BC83" i="3"/>
  <c r="G18" i="2" s="1"/>
  <c r="BE90" i="3"/>
  <c r="I19" i="2" s="1"/>
  <c r="BA187" i="3"/>
  <c r="E27" i="2" s="1"/>
  <c r="BE187" i="3"/>
  <c r="I27" i="2" s="1"/>
  <c r="G207" i="3"/>
  <c r="BE20" i="3"/>
  <c r="I7" i="2" s="1"/>
  <c r="BC49" i="3"/>
  <c r="G13" i="2" s="1"/>
  <c r="BD63" i="3"/>
  <c r="H15" i="2" s="1"/>
  <c r="BA150" i="3"/>
  <c r="E24" i="2" s="1"/>
  <c r="BC187" i="3"/>
  <c r="G27" i="2" s="1"/>
  <c r="BD35" i="3"/>
  <c r="H11" i="2" s="1"/>
  <c r="G49" i="3"/>
  <c r="BE63" i="3"/>
  <c r="I15" i="2" s="1"/>
  <c r="BD70" i="3"/>
  <c r="H17" i="2" s="1"/>
  <c r="BB150" i="3"/>
  <c r="F24" i="2" s="1"/>
  <c r="BB90" i="3"/>
  <c r="F19" i="2" s="1"/>
  <c r="BD197" i="3"/>
  <c r="H28" i="2" s="1"/>
  <c r="BA31" i="3"/>
  <c r="E10" i="2" s="1"/>
  <c r="BA35" i="3"/>
  <c r="E11" i="2" s="1"/>
  <c r="BC44" i="3"/>
  <c r="G12" i="2" s="1"/>
  <c r="BA46" i="3"/>
  <c r="BA49" i="3" s="1"/>
  <c r="E13" i="2" s="1"/>
  <c r="BE58" i="3"/>
  <c r="I14" i="2" s="1"/>
  <c r="BC90" i="3"/>
  <c r="G19" i="2" s="1"/>
  <c r="BE139" i="3"/>
  <c r="I22" i="2" s="1"/>
  <c r="BA139" i="3"/>
  <c r="E22" i="2" s="1"/>
  <c r="BA168" i="3"/>
  <c r="E25" i="2" s="1"/>
  <c r="BE168" i="3"/>
  <c r="I25" i="2" s="1"/>
  <c r="BB205" i="3"/>
  <c r="BB207" i="3" s="1"/>
  <c r="F30" i="2" s="1"/>
  <c r="BE228" i="3"/>
  <c r="I32" i="2" s="1"/>
  <c r="BC63" i="3"/>
  <c r="G15" i="2" s="1"/>
  <c r="BB83" i="3"/>
  <c r="F18" i="2" s="1"/>
  <c r="BA207" i="3"/>
  <c r="E30" i="2" s="1"/>
  <c r="BC31" i="3"/>
  <c r="G10" i="2" s="1"/>
  <c r="BC35" i="3"/>
  <c r="G11" i="2" s="1"/>
  <c r="BC177" i="3"/>
  <c r="G26" i="2" s="1"/>
  <c r="BB187" i="3"/>
  <c r="F27" i="2" s="1"/>
  <c r="BA197" i="3"/>
  <c r="E28" i="2" s="1"/>
  <c r="BA228" i="3"/>
  <c r="E32" i="2" s="1"/>
  <c r="BE223" i="3"/>
  <c r="I31" i="2" s="1"/>
  <c r="BA20" i="3"/>
  <c r="E7" i="2" s="1"/>
  <c r="BD27" i="3"/>
  <c r="H9" i="2" s="1"/>
  <c r="G35" i="3"/>
  <c r="BE150" i="3"/>
  <c r="I24" i="2" s="1"/>
  <c r="BA177" i="3"/>
  <c r="E26" i="2" s="1"/>
  <c r="BD177" i="3"/>
  <c r="H26" i="2" s="1"/>
  <c r="BC207" i="3"/>
  <c r="G30" i="2" s="1"/>
  <c r="G228" i="3"/>
  <c r="BE236" i="3"/>
  <c r="I33" i="2" s="1"/>
  <c r="G142" i="3"/>
  <c r="BE44" i="3"/>
  <c r="I12" i="2" s="1"/>
  <c r="BB35" i="3"/>
  <c r="F11" i="2" s="1"/>
  <c r="BE31" i="3"/>
  <c r="I10" i="2" s="1"/>
  <c r="BE35" i="3"/>
  <c r="I11" i="2" s="1"/>
  <c r="BC70" i="3"/>
  <c r="G17" i="2" s="1"/>
  <c r="BA90" i="3"/>
  <c r="E19" i="2" s="1"/>
  <c r="BE131" i="3"/>
  <c r="I21" i="2" s="1"/>
  <c r="BA131" i="3"/>
  <c r="E21" i="2" s="1"/>
  <c r="BD202" i="3"/>
  <c r="H29" i="2" s="1"/>
  <c r="BC236" i="3"/>
  <c r="G33" i="2" s="1"/>
  <c r="BD217" i="3"/>
  <c r="BD223" i="3" s="1"/>
  <c r="H31" i="2" s="1"/>
  <c r="G223" i="3"/>
  <c r="BA223" i="3"/>
  <c r="E31" i="2" s="1"/>
  <c r="BA38" i="3"/>
  <c r="BA44" i="3" s="1"/>
  <c r="E12" i="2" s="1"/>
  <c r="G44" i="3"/>
  <c r="BA51" i="3"/>
  <c r="BA58" i="3" s="1"/>
  <c r="E14" i="2" s="1"/>
  <c r="G58" i="3"/>
  <c r="BA60" i="3"/>
  <c r="BA63" i="3" s="1"/>
  <c r="E15" i="2" s="1"/>
  <c r="G63" i="3"/>
  <c r="BB156" i="3"/>
  <c r="G168" i="3"/>
  <c r="BD20" i="3"/>
  <c r="H7" i="2" s="1"/>
  <c r="BA27" i="3"/>
  <c r="E9" i="2" s="1"/>
  <c r="BD58" i="3"/>
  <c r="H14" i="2" s="1"/>
  <c r="BB44" i="3"/>
  <c r="F12" i="2" s="1"/>
  <c r="BB133" i="3"/>
  <c r="BB139" i="3" s="1"/>
  <c r="F22" i="2" s="1"/>
  <c r="G139" i="3"/>
  <c r="BC20" i="3"/>
  <c r="G7" i="2" s="1"/>
  <c r="G66" i="3"/>
  <c r="BA65" i="3"/>
  <c r="BA66" i="3" s="1"/>
  <c r="E16" i="2" s="1"/>
  <c r="BD168" i="3"/>
  <c r="H25" i="2" s="1"/>
  <c r="G20" i="3"/>
  <c r="G23" i="3"/>
  <c r="BB20" i="3"/>
  <c r="F7" i="2" s="1"/>
  <c r="BB223" i="3"/>
  <c r="F31" i="2" s="1"/>
  <c r="G83" i="3"/>
  <c r="BE202" i="3"/>
  <c r="I29" i="2" s="1"/>
  <c r="BC223" i="3"/>
  <c r="G31" i="2" s="1"/>
  <c r="G70" i="3"/>
  <c r="G131" i="3"/>
  <c r="BC150" i="3"/>
  <c r="G24" i="2" s="1"/>
  <c r="BE177" i="3"/>
  <c r="I26" i="2" s="1"/>
  <c r="G197" i="3"/>
  <c r="BB189" i="3"/>
  <c r="BB197" i="3" s="1"/>
  <c r="F28" i="2" s="1"/>
  <c r="BE197" i="3"/>
  <c r="I28" i="2" s="1"/>
  <c r="BB49" i="3"/>
  <c r="F13" i="2" s="1"/>
  <c r="BD83" i="3"/>
  <c r="H18" i="2" s="1"/>
  <c r="G93" i="3"/>
  <c r="BB92" i="3"/>
  <c r="BB93" i="3" s="1"/>
  <c r="F20" i="2" s="1"/>
  <c r="BC131" i="3"/>
  <c r="G21" i="2" s="1"/>
  <c r="BD230" i="3"/>
  <c r="BD236" i="3" s="1"/>
  <c r="H33" i="2" s="1"/>
  <c r="G236" i="3"/>
  <c r="G31" i="3"/>
  <c r="BD44" i="3"/>
  <c r="H12" i="2" s="1"/>
  <c r="BB58" i="3"/>
  <c r="F14" i="2" s="1"/>
  <c r="BE83" i="3"/>
  <c r="I18" i="2" s="1"/>
  <c r="BA83" i="3"/>
  <c r="E18" i="2" s="1"/>
  <c r="BC139" i="3"/>
  <c r="G22" i="2" s="1"/>
  <c r="BB168" i="3"/>
  <c r="F25" i="2" s="1"/>
  <c r="G202" i="3"/>
  <c r="BB199" i="3"/>
  <c r="BB202" i="3" s="1"/>
  <c r="F29" i="2" s="1"/>
  <c r="BD228" i="3"/>
  <c r="H32" i="2" s="1"/>
  <c r="BA236" i="3"/>
  <c r="E33" i="2" s="1"/>
  <c r="BC58" i="3"/>
  <c r="G14" i="2" s="1"/>
  <c r="G90" i="3"/>
  <c r="BD150" i="3"/>
  <c r="H24" i="2" s="1"/>
  <c r="G177" i="3"/>
  <c r="BB170" i="3"/>
  <c r="BB177" i="3" s="1"/>
  <c r="F26" i="2" s="1"/>
  <c r="BB236" i="3"/>
  <c r="F33" i="2" s="1"/>
  <c r="BC168" i="3"/>
  <c r="G25" i="2" s="1"/>
  <c r="BD187" i="3"/>
  <c r="H27" i="2" s="1"/>
  <c r="BB63" i="3"/>
  <c r="F15" i="2" s="1"/>
  <c r="G27" i="3"/>
  <c r="BD90" i="3"/>
  <c r="H19" i="2" s="1"/>
  <c r="G150" i="3"/>
  <c r="BC202" i="3"/>
  <c r="G29" i="2" s="1"/>
  <c r="BB228" i="3"/>
  <c r="F32" i="2" s="1"/>
  <c r="BD131" i="3"/>
  <c r="H21" i="2" s="1"/>
  <c r="G187" i="3"/>
  <c r="BD207" i="3"/>
  <c r="H30" i="2" s="1"/>
  <c r="I34" i="2" l="1"/>
  <c r="C20" i="1" s="1"/>
  <c r="E34" i="2"/>
  <c r="C16" i="1" s="1"/>
  <c r="H34" i="2"/>
  <c r="C15" i="1" s="1"/>
  <c r="G34" i="2"/>
  <c r="C14" i="1" s="1"/>
  <c r="F34" i="2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<sst xmlns="http://schemas.openxmlformats.org/spreadsheetml/2006/main" count="729" uniqueCount="485">
  <si>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</si>
  <si>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</si>
  <si>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</si>
  <si>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</si>
  <si>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</si>
  <si>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</si>
  <si>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</si>
  <si>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</si>
  <si>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</si>
  <si>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</si>
  <si>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</si>
  <si>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</si>
  <si>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</si>
  <si>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</si>
  <si>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</si>
  <si>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</si>
  <si>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</si>
  <si>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</si>
  <si>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</si>
  <si>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</si>
  <si>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</si>
  <si>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</si>
  <si>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</si>
  <si>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</si>
  <si>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</si>
  <si>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</si>
  <si>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</si>
  <si>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</si>
  <si>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</si>
  <si>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</si>
  <si>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</si>
  <si>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</si>
  <si>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</si>
  <si>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</si>
  <si>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</si>
  <si>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</si>
  <si>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</si>
  <si>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</si>
  <si>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</si>
  <si>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</si>
  <si>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</si>
  <si>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</si>
  <si>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</si>
  <si>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</si>
  <si>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</si>
  <si>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</si>
  <si>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</si>
  <si>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</si>
  <si>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</si>
  <si>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</si>
  <si>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</si>
  <si>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</si>
  <si>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</si>
  <si>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</si>
  <si>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</si>
  <si>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</si>
  <si>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</si>
  <si>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</si>
  <si>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</si>
  <si>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</si>
  <si>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</si>
  <si>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</si>
  <si>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</si>
  <si>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</si>
  <si>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</si>
  <si>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</si>
  <si>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</si>
  <si>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</si>
  <si>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čši podkroví</t>
  </si>
  <si>
    <t>fráni šrámka 37</t>
  </si>
  <si>
    <t>3</t>
  </si>
  <si>
    <t>Svislé a kompletní konstrukce</t>
  </si>
  <si>
    <t>346 24-4351.R00</t>
  </si>
  <si>
    <t xml:space="preserve">Obezdívka koupelnových van tl. 6,5 cm </t>
  </si>
  <si>
    <t>m2</t>
  </si>
  <si>
    <t>342 26-5991.R00</t>
  </si>
  <si>
    <t xml:space="preserve">Příplatek k úpravě podkroví za tloušťku desek 15mm </t>
  </si>
  <si>
    <t>342 26-5998.RT2</t>
  </si>
  <si>
    <t>Příplatek k úpravě podkroví za plochu do 10 m2 pro plochy 2 - 5 m2</t>
  </si>
  <si>
    <t>342 26-5112.RT6</t>
  </si>
  <si>
    <t>Úprava podkroví sádrokarton. na ocel. rošt, svislá desky protipož. tl. 12,5 mm, bez izolace- ostění</t>
  </si>
  <si>
    <t>342 26-5122.RT8</t>
  </si>
  <si>
    <t>Úprava podkroví sádrokarton. na ocel. rošt, šikmá desky požár. impreg. tl. 12,5 mm, bez izolace</t>
  </si>
  <si>
    <t>342 26-5122.RT6</t>
  </si>
  <si>
    <t>Úprava podkroví sádrokarton. na ocel. rošt, šikmá desky protipožární tl. 12,5 mm, bez izolace</t>
  </si>
  <si>
    <t>342 26-5132.RT6</t>
  </si>
  <si>
    <t>Úprava podkroví sádrokarton. na ocel. rošt vodor. desky protipožární tl. 12,5 mm, bez izolace</t>
  </si>
  <si>
    <t>342 26-5132.RT8</t>
  </si>
  <si>
    <t>Úprava podkroví sádrokarton. na ocel. rošt vodor. desky požár.,impreg. tl. 12,5 mm, bez izolace</t>
  </si>
  <si>
    <t>342 26-6111.RT6</t>
  </si>
  <si>
    <t>Obklad stěn SDKna ocel. kci - mezipokoj.příčky desky protipožární tl. 12,5 mm, Orsil tl. 10 cm</t>
  </si>
  <si>
    <t>3-01</t>
  </si>
  <si>
    <t xml:space="preserve">D+M revizní dvířka 300x300 mm </t>
  </si>
  <si>
    <t>342 90-1111.R01</t>
  </si>
  <si>
    <t xml:space="preserve">montáž stěn bez dveří </t>
  </si>
  <si>
    <t>3-02</t>
  </si>
  <si>
    <t>desky dřevovláknité tl. 35 mm, vč., spoj.mat. hydrofobizované</t>
  </si>
  <si>
    <t>4</t>
  </si>
  <si>
    <t>Vodorovné konstrukce</t>
  </si>
  <si>
    <t>421 95-01</t>
  </si>
  <si>
    <t>Lávka dřevěná  se zábradlím přechod do  výtah - podkroví</t>
  </si>
  <si>
    <t>61</t>
  </si>
  <si>
    <t>Upravy povrchů vnitřní</t>
  </si>
  <si>
    <t>612 42-1331.R00</t>
  </si>
  <si>
    <t xml:space="preserve">Oprava vápen.omítek stěn do 30 % pl. - štukových </t>
  </si>
  <si>
    <t>612 40-9991.R00</t>
  </si>
  <si>
    <t xml:space="preserve">Začištění omítek kolem oken,dveří apod. </t>
  </si>
  <si>
    <t>m</t>
  </si>
  <si>
    <t>63</t>
  </si>
  <si>
    <t>Podlahy a podlahové konstrukce</t>
  </si>
  <si>
    <t>631 31-2141.R00</t>
  </si>
  <si>
    <t xml:space="preserve">Doplnění rýh betonem v dosavadních mazaninách </t>
  </si>
  <si>
    <t>m3</t>
  </si>
  <si>
    <t>631-1</t>
  </si>
  <si>
    <t>Potěr  samonivelační ručně tl. 6 mm - vyrovnávací, střední zátěž</t>
  </si>
  <si>
    <t>64</t>
  </si>
  <si>
    <t>Výplně otvorů</t>
  </si>
  <si>
    <t>642 94-2111.R00</t>
  </si>
  <si>
    <t xml:space="preserve">Osazení zárubní dveřních ocelových, pl. do 2,5 m2 </t>
  </si>
  <si>
    <t>kus</t>
  </si>
  <si>
    <t>64-01</t>
  </si>
  <si>
    <t xml:space="preserve">DOD ocelová zárubeň 600*1970 </t>
  </si>
  <si>
    <t>94</t>
  </si>
  <si>
    <t>Lešení a stavební výtahy</t>
  </si>
  <si>
    <t>941 95-5004.R00</t>
  </si>
  <si>
    <t xml:space="preserve">Lešení lehké pomocné, výška podlahy do 3,5 m </t>
  </si>
  <si>
    <t>944 94-4101.R00</t>
  </si>
  <si>
    <t xml:space="preserve">Montáž záchytné sítě z umělých vláken nebo drátů </t>
  </si>
  <si>
    <t>945 93-1101.R00</t>
  </si>
  <si>
    <t xml:space="preserve">Zřízení horolezeckého úvazu pro práci ve výškách </t>
  </si>
  <si>
    <t>944 94-2101.R00</t>
  </si>
  <si>
    <t xml:space="preserve">Záchytné ohrazení na kov. konzolách, do 60° </t>
  </si>
  <si>
    <t>94-1</t>
  </si>
  <si>
    <t xml:space="preserve">Nájem za výtah, H do 24 m </t>
  </si>
  <si>
    <t>den</t>
  </si>
  <si>
    <t>94-2</t>
  </si>
  <si>
    <t>výtah stavební osobo-nákladní, h 24 m,vč.instalace nosnost 500 kg - zřízení</t>
  </si>
  <si>
    <t>kpl</t>
  </si>
  <si>
    <t>94-3</t>
  </si>
  <si>
    <t xml:space="preserve">výtah stavební - demontáž </t>
  </si>
  <si>
    <t>95</t>
  </si>
  <si>
    <t>Dokončovací kce na pozem.stav.</t>
  </si>
  <si>
    <t>952 90-1111.R00</t>
  </si>
  <si>
    <t xml:space="preserve">Vyčištění budov o výšce podlaží do 4 m </t>
  </si>
  <si>
    <t>95-1</t>
  </si>
  <si>
    <t>Vyčištění budov o výšce podlaží do 4 m, h do 24 m vystěhování nábytku a zařízení před  montáží</t>
  </si>
  <si>
    <t>hod</t>
  </si>
  <si>
    <t>95-2</t>
  </si>
  <si>
    <t>zpětné nastěhování nábytku a zařízení, h do 24 m po ukončení prací</t>
  </si>
  <si>
    <t>96</t>
  </si>
  <si>
    <t>Bourání konstrukcí</t>
  </si>
  <si>
    <t>968 07-2455.R00</t>
  </si>
  <si>
    <t xml:space="preserve">Vybourání kovových dveřních zárubní pl. do 2 m2 </t>
  </si>
  <si>
    <t>968 06-1125.R00</t>
  </si>
  <si>
    <t>Vyvěšení dřevěných dveřních křídel pl. do 2 m2 vč. zavěšení</t>
  </si>
  <si>
    <t>968 06-2245.R00</t>
  </si>
  <si>
    <t xml:space="preserve">Vybourání dřevěných rámů oken jednoduch. pl. 2 m2 </t>
  </si>
  <si>
    <t>965 08-1713.R00</t>
  </si>
  <si>
    <t xml:space="preserve">Bourání dlaždic keramických tl. 1 cm, nad 1 m2 </t>
  </si>
  <si>
    <t>967 02-3693.R00</t>
  </si>
  <si>
    <t xml:space="preserve">Přisekání kamenných nebo jiných ploch nad 2 m2 </t>
  </si>
  <si>
    <t>962 08-4131.R00</t>
  </si>
  <si>
    <t>Bourání  deskových,sádrokartonových tl.10 cm podhled, šikmá deska, svislá deska</t>
  </si>
  <si>
    <t>962 03-1133.R00</t>
  </si>
  <si>
    <t>Bourání příček cihelných tl. 15 cm vany, sprch. kouty</t>
  </si>
  <si>
    <t>97</t>
  </si>
  <si>
    <t>Prorážení otvorů</t>
  </si>
  <si>
    <t>974 03-1122.R00</t>
  </si>
  <si>
    <t>Vysekání rýh ve zdi cihelné 3 x 7 cm vedení k termostatům</t>
  </si>
  <si>
    <t>978 01-3141.R00</t>
  </si>
  <si>
    <t xml:space="preserve">Otlučení omítek vnitřních stěn v rozsahu do 30 % </t>
  </si>
  <si>
    <t>978 05-9531.R00</t>
  </si>
  <si>
    <t xml:space="preserve">Odsekání vnitřních obkladů stěn nad 2 m2 </t>
  </si>
  <si>
    <t>99</t>
  </si>
  <si>
    <t>Staveništní přesun hmot</t>
  </si>
  <si>
    <t>998 01-1003.R00</t>
  </si>
  <si>
    <t xml:space="preserve">Přesun hmot pro budovy zděné výšky do 24 m </t>
  </si>
  <si>
    <t>t</t>
  </si>
  <si>
    <t>711</t>
  </si>
  <si>
    <t>Izolace proti vodě</t>
  </si>
  <si>
    <t>711 21-01</t>
  </si>
  <si>
    <t>Nátěr hydroizolační těsnicí hmotou proti vlhkosti, nátěr 2 vrstvy</t>
  </si>
  <si>
    <t>998 71-1103.R00</t>
  </si>
  <si>
    <t xml:space="preserve">Přesun hmot pro izolace proti vodě, výšky do 60 m </t>
  </si>
  <si>
    <t>713</t>
  </si>
  <si>
    <t>Izolace tepelné</t>
  </si>
  <si>
    <t>713 10-0828.R00</t>
  </si>
  <si>
    <t xml:space="preserve">Odstr. tepelné izolace, kombidesky 2str. nad 5 cm </t>
  </si>
  <si>
    <t>713 11-1130.R00</t>
  </si>
  <si>
    <t xml:space="preserve">Izolace tepelné stropů, vložené mezi krokve </t>
  </si>
  <si>
    <t>713 11-01</t>
  </si>
  <si>
    <t>Izolace tepelné stropů rovných spodem, drátem na kleštiny tl. 180mm</t>
  </si>
  <si>
    <t>713 11-02</t>
  </si>
  <si>
    <t>Izolace tepelné stropů rovných spodem, drátem nad SDK tl. 60 mm</t>
  </si>
  <si>
    <t>713 13-01</t>
  </si>
  <si>
    <t>Izolace tepelná stěn lepením stěny příček pod hřebenem/nad chodbou</t>
  </si>
  <si>
    <t>283-01</t>
  </si>
  <si>
    <t xml:space="preserve">DOD Deska  XPS  tl.100 mm </t>
  </si>
  <si>
    <t>631-02</t>
  </si>
  <si>
    <t>DOD Deska z minerální plsti  tl. 180 mm hydrofobizovaná</t>
  </si>
  <si>
    <t>631-01</t>
  </si>
  <si>
    <t>DOD Deska z minerální plsti  tl. 60 mm hydrofobizovaná</t>
  </si>
  <si>
    <t xml:space="preserve">Montáž parozábrany krovů spodem s přelepením spojů </t>
  </si>
  <si>
    <t>713-11-04</t>
  </si>
  <si>
    <t>DOD parozábrana vč. spoj. materiálu Sd min 300m, min. 170 g/m2, reakce na oheň - E</t>
  </si>
  <si>
    <t>998 71-3103.R00</t>
  </si>
  <si>
    <t xml:space="preserve">Přesun hmot pro izolace tepelné, výšky do 24 m </t>
  </si>
  <si>
    <t>721</t>
  </si>
  <si>
    <t>Vnitřní kanalizace</t>
  </si>
  <si>
    <t>721 17-6102.R00</t>
  </si>
  <si>
    <t xml:space="preserve">Potrubí HT připojovací DN 40 x 1,8 mm </t>
  </si>
  <si>
    <t>721 17-6103.R00</t>
  </si>
  <si>
    <t xml:space="preserve">Potrubí HT připojovací DN 50 x 1,8 mm </t>
  </si>
  <si>
    <t>721 17-6115.R00</t>
  </si>
  <si>
    <t xml:space="preserve">Potrubí HT odpadní svislé DN 100 x 2,7 mm </t>
  </si>
  <si>
    <t>721 17-6105.R00</t>
  </si>
  <si>
    <t xml:space="preserve">Potrubí HT připojovací DN 100 x 2,7 mm </t>
  </si>
  <si>
    <t>721 29-0823.R00</t>
  </si>
  <si>
    <t xml:space="preserve">Přesun vybouraných hmot - kanalizace, H 12 - 24 m </t>
  </si>
  <si>
    <t>722</t>
  </si>
  <si>
    <t>Vnitřní vodovod</t>
  </si>
  <si>
    <t>722 17-2311.R00</t>
  </si>
  <si>
    <t>Potrubí z PPR  D 20/2,8 mm úpravy rozvodů kuchyně</t>
  </si>
  <si>
    <t>725</t>
  </si>
  <si>
    <t>Zařizovací předměty</t>
  </si>
  <si>
    <t>725 11-0811.R00</t>
  </si>
  <si>
    <t xml:space="preserve">Demontáž klozetů splachovacích </t>
  </si>
  <si>
    <t>soubor</t>
  </si>
  <si>
    <t>725 21-0821.R00</t>
  </si>
  <si>
    <t xml:space="preserve">Demontáž umyvadel bez výtokových armatur </t>
  </si>
  <si>
    <t>725 22-0841.R00</t>
  </si>
  <si>
    <t xml:space="preserve">Demontáž ocelové vany </t>
  </si>
  <si>
    <t>725 24-0811.R00</t>
  </si>
  <si>
    <t xml:space="preserve">Demontáž sprchových kabin bez výtokových armatur </t>
  </si>
  <si>
    <t>725 31-0823.R00</t>
  </si>
  <si>
    <t xml:space="preserve">Demontáž dřezů 1dílných v kuchyňské sestavě </t>
  </si>
  <si>
    <t>725 33-0820.R00</t>
  </si>
  <si>
    <t xml:space="preserve">Demontáž výlevky diturvitové </t>
  </si>
  <si>
    <t>725 81-0811.R00</t>
  </si>
  <si>
    <t xml:space="preserve">Demontáž ventilu výtokového nástěnného </t>
  </si>
  <si>
    <t>725 82-0801.R00</t>
  </si>
  <si>
    <t xml:space="preserve">Demontáž baterie nástěnné do G 3/4 </t>
  </si>
  <si>
    <t>725 82-0802.R00</t>
  </si>
  <si>
    <t xml:space="preserve">Demontáž baterie stojánkové do 1otvoru </t>
  </si>
  <si>
    <t>725 86-0811.R00</t>
  </si>
  <si>
    <t xml:space="preserve">Demontáž uzávěrek zápachových jednoduchých </t>
  </si>
  <si>
    <t>725 - 1</t>
  </si>
  <si>
    <t xml:space="preserve">Klozet závěsný+ sedátko+tlumící manžeta, bílý </t>
  </si>
  <si>
    <t>725 - 2</t>
  </si>
  <si>
    <t xml:space="preserve">Umyvadlo na šrouby+šrouby, 55 cm, bílé </t>
  </si>
  <si>
    <t>725 - 3</t>
  </si>
  <si>
    <t xml:space="preserve">Výlevka  s plastovou mřížkou </t>
  </si>
  <si>
    <t xml:space="preserve">725 - 4 </t>
  </si>
  <si>
    <t>sprch. vanička 80x80x5cm čtvrtkruh, R55,  na nožič s protiskluzovou úpravou, nosnost 150 kg</t>
  </si>
  <si>
    <t>725 - 6</t>
  </si>
  <si>
    <t>sprchová zástěna AL profil, bílá, sklo bezpečnost. 6 mm, výška min 1850 mm, posuvné dveře</t>
  </si>
  <si>
    <t>725 - 5</t>
  </si>
  <si>
    <t xml:space="preserve">nožičky ke sprchové vaničce </t>
  </si>
  <si>
    <t>725 - 7</t>
  </si>
  <si>
    <t xml:space="preserve">vana akrylátová 170x80, vč. nožiček </t>
  </si>
  <si>
    <t>725 - 8</t>
  </si>
  <si>
    <t>zástěna vanová dvoudílná, výška min,1400mm bezpe sklo 6 mm, rám AL bílý, šíře min 105 cm</t>
  </si>
  <si>
    <t>baterie umyvadlová páková stojánková chrom vč. připoj. hadiček</t>
  </si>
  <si>
    <t>725 - 9</t>
  </si>
  <si>
    <t>baterie výlevka,  nástěnná, chrom ramínko 250 mm</t>
  </si>
  <si>
    <t>725 - 10</t>
  </si>
  <si>
    <t>baterie vanová, vč. hadice a růžice chrom, nástěnná</t>
  </si>
  <si>
    <t>725 - 11</t>
  </si>
  <si>
    <t>baterie sprchová, nástěnná, chrom vč. hadice a růžice</t>
  </si>
  <si>
    <t>725 - 12</t>
  </si>
  <si>
    <t>držák sprchy tyč chrom, dl. 1000 mm vč. misky na mýdlo</t>
  </si>
  <si>
    <t>725 81-0401.R00</t>
  </si>
  <si>
    <t xml:space="preserve">Ventil rohový bez přípoj. trubičky T 66 G 1/2 </t>
  </si>
  <si>
    <t>725 86-0190.RT1</t>
  </si>
  <si>
    <t>Sifon vanový PP HL500, DN 40,50 samočistící s nastavitelným odpadem 5/4 ''</t>
  </si>
  <si>
    <t>725 98-0113.R00</t>
  </si>
  <si>
    <t xml:space="preserve">Dvířka vanová 300 x 300 mm </t>
  </si>
  <si>
    <t>725 98-0122.R00</t>
  </si>
  <si>
    <t xml:space="preserve">Dvířka z plastu, 150 x 300 mm </t>
  </si>
  <si>
    <t>725 11-9306.R00</t>
  </si>
  <si>
    <t xml:space="preserve">Montáž klozetu závěsného </t>
  </si>
  <si>
    <t>725 - 13</t>
  </si>
  <si>
    <t xml:space="preserve">Montáž baterie sprchové a vanové nástěnné </t>
  </si>
  <si>
    <t>725 - 14</t>
  </si>
  <si>
    <t xml:space="preserve">Montáž baterie umyv.a dřezové </t>
  </si>
  <si>
    <t>725 22-9102.R00</t>
  </si>
  <si>
    <t>Montáž van ocel. a plastových s uzávěr. HL 500-5/4 záp.uz. v ceně</t>
  </si>
  <si>
    <t>725 21-9201.R00</t>
  </si>
  <si>
    <t xml:space="preserve">Montáž umyvadel na konzoly </t>
  </si>
  <si>
    <t>725 24-9102.R00</t>
  </si>
  <si>
    <t xml:space="preserve">Montáž sprchových mís a vaniček </t>
  </si>
  <si>
    <t>725 24-9101.R00</t>
  </si>
  <si>
    <t xml:space="preserve">Montáž sprchových boxů </t>
  </si>
  <si>
    <t>725 98-9101.R00</t>
  </si>
  <si>
    <t xml:space="preserve">Montáž dvířek kovových i z PH </t>
  </si>
  <si>
    <t>998 72-5103.R00</t>
  </si>
  <si>
    <t xml:space="preserve">Přesun hmot pro zařizovací předměty, výšky do 24 m </t>
  </si>
  <si>
    <t>762</t>
  </si>
  <si>
    <t>Konstrukce tesařské</t>
  </si>
  <si>
    <t>762 34-2811.R00</t>
  </si>
  <si>
    <t xml:space="preserve">Demontáž laťování střech, rozteč latí do 22 cm </t>
  </si>
  <si>
    <t>762 34-2202.R00</t>
  </si>
  <si>
    <t xml:space="preserve">Montáž laťování střech, vzdálenost latí do 22 cm </t>
  </si>
  <si>
    <t>762-01</t>
  </si>
  <si>
    <t>tesařské ošetření části pozednic a zhlaví krokví nároží a u atikového zdiva</t>
  </si>
  <si>
    <t>bm</t>
  </si>
  <si>
    <t>762-02</t>
  </si>
  <si>
    <t>mykologický průzkum zakrytých trámů krovu vč. návrhu opatření</t>
  </si>
  <si>
    <t>762-03</t>
  </si>
  <si>
    <t xml:space="preserve">očištění krovu před provedením nátěru </t>
  </si>
  <si>
    <t>998 76-2103.R00</t>
  </si>
  <si>
    <t xml:space="preserve">Přesun hmot pro tesařské konstrukce, výšky do 24 m </t>
  </si>
  <si>
    <t>764</t>
  </si>
  <si>
    <t>Konstrukce klempířské</t>
  </si>
  <si>
    <t>764 36-1812.R00</t>
  </si>
  <si>
    <t xml:space="preserve">Demontáž střešního okna ve vlnité krytině, nad 45° </t>
  </si>
  <si>
    <t>765</t>
  </si>
  <si>
    <t>Krytiny tvrdé</t>
  </si>
  <si>
    <t>765 39-1921.R00</t>
  </si>
  <si>
    <t xml:space="preserve">Přeložení, drážkové, jednoduché, na sucho </t>
  </si>
  <si>
    <t>765 31-3184.R00</t>
  </si>
  <si>
    <t>Taška prostupová + nástavec odvětrání kanalizace alt. vzt</t>
  </si>
  <si>
    <t>765 39-1938.R00</t>
  </si>
  <si>
    <t xml:space="preserve">Příplatek za sklon přes 45 do 60° </t>
  </si>
  <si>
    <t>765 90-1117.R00</t>
  </si>
  <si>
    <t xml:space="preserve">Fólie podstřešní paropropustná  Bramac TOP </t>
  </si>
  <si>
    <t>765 79-9310.R00</t>
  </si>
  <si>
    <t xml:space="preserve">Montáž fólie na krokve přibitím </t>
  </si>
  <si>
    <t>765-01</t>
  </si>
  <si>
    <t>očištění stávající pojistné folie setřepáním a odsátím nečistot</t>
  </si>
  <si>
    <t>766</t>
  </si>
  <si>
    <t>Konstrukce truhlářské</t>
  </si>
  <si>
    <t>766 81-2840.R00</t>
  </si>
  <si>
    <t xml:space="preserve">Demontáž kuchyňských linek do 2,1 m </t>
  </si>
  <si>
    <t>766 62-4041.R00</t>
  </si>
  <si>
    <t xml:space="preserve">Montáž střešních oken rozměr 55/78 cm </t>
  </si>
  <si>
    <t>766 62-4042.R00</t>
  </si>
  <si>
    <t xml:space="preserve">Montáž střešních oken rozměr 78/98 - 118 cm </t>
  </si>
  <si>
    <t>766 62-4043.R00</t>
  </si>
  <si>
    <t xml:space="preserve">Montáž střešních oken rozměr 78/140 - 160 cm </t>
  </si>
  <si>
    <t>766-01</t>
  </si>
  <si>
    <t>D- okno střešní výs.-kyvné 540x780, U=1,3, bílé klika na sp. straně, bílé, spár. větrání, žaluzie</t>
  </si>
  <si>
    <t>766-02</t>
  </si>
  <si>
    <t>D- okno střešní výs.-kyvné 740x1180, U=1,3, bílé klika na sp. straně, bílé, spár. větrání, žaluzie</t>
  </si>
  <si>
    <t>766-03</t>
  </si>
  <si>
    <t>D- okno střešní výs.-kyvné 740x1600, U=1,3, bílé klika na sp. straně, bílé, spár. větrání, žaluzie</t>
  </si>
  <si>
    <t>766-04</t>
  </si>
  <si>
    <t xml:space="preserve">lemování okna 540x780 vč. příslušenství </t>
  </si>
  <si>
    <t>766-05</t>
  </si>
  <si>
    <t xml:space="preserve">lemování okna 740x1180 vč. příslušenství </t>
  </si>
  <si>
    <t>766-06</t>
  </si>
  <si>
    <t xml:space="preserve">lemování okna 740x1600 vč. příslušenství </t>
  </si>
  <si>
    <t>766-07</t>
  </si>
  <si>
    <t xml:space="preserve">těsnění otv. spár pu pěnou </t>
  </si>
  <si>
    <t>766-08</t>
  </si>
  <si>
    <t>D-výlez na střechu komplet s tep.izol. poklopem 700x1200mm, se stah.schody dle výšky</t>
  </si>
  <si>
    <t>766-09</t>
  </si>
  <si>
    <t xml:space="preserve">montáž výlezu </t>
  </si>
  <si>
    <t>766 66-1112.R00</t>
  </si>
  <si>
    <t xml:space="preserve">Montáž dveří do zárubně,otevíravých 1kř.do 0,8 m </t>
  </si>
  <si>
    <t>766-10</t>
  </si>
  <si>
    <t>DOD dveře vnitř., dýha dub, vč.kování, kliky zámku 600, 800/1970</t>
  </si>
  <si>
    <t>998 76-6103.R00</t>
  </si>
  <si>
    <t xml:space="preserve">Přesun hmot pro truhlářské konstr., výšky do 24 m </t>
  </si>
  <si>
    <t>771</t>
  </si>
  <si>
    <t>Podlahy z dlaždic a obklady</t>
  </si>
  <si>
    <t>771 13-0111.R00</t>
  </si>
  <si>
    <t xml:space="preserve">Obklad soklíků rovných do tmele výšky do 100 mm </t>
  </si>
  <si>
    <t>771 57-5107.RU1</t>
  </si>
  <si>
    <t>Montáž podlah keram.,režné hladké, tmel, 20x20 cm (flex.lepidlo),  (spár.hmota)</t>
  </si>
  <si>
    <t>771 57-9795.RT2</t>
  </si>
  <si>
    <t>Příplatek za spárování vodotěsnou hmotou - plošně Aso-flexfuge (Schomburg)</t>
  </si>
  <si>
    <t>771 57-9792.R00</t>
  </si>
  <si>
    <t xml:space="preserve">Příplatek za podlahy keram.v omezeném prostoru </t>
  </si>
  <si>
    <t>771-1</t>
  </si>
  <si>
    <t>DOD dlažba 300x300x, protiskluzná glazura</t>
  </si>
  <si>
    <t>771-2</t>
  </si>
  <si>
    <t xml:space="preserve">sokl řezaný z dlažby , výška 100 mm </t>
  </si>
  <si>
    <t>998 77-1103.R00</t>
  </si>
  <si>
    <t xml:space="preserve">Přesun hmot pro podlahy z dlaždic, výšky do 24 m </t>
  </si>
  <si>
    <t>776</t>
  </si>
  <si>
    <t>Podlahy povlakové</t>
  </si>
  <si>
    <t>776 40-1800.RT1</t>
  </si>
  <si>
    <t>Demontáž soklíků nebo lišt, pryžových nebo z PVC odstranění a uložení na hromady</t>
  </si>
  <si>
    <t>776 51-1820.R00</t>
  </si>
  <si>
    <t xml:space="preserve">Odstranění PVC podlah lepených s podložkou </t>
  </si>
  <si>
    <t>776 57-2100.R00</t>
  </si>
  <si>
    <t xml:space="preserve">Lepení povlakových podlah z pásů textilních </t>
  </si>
  <si>
    <t>776-1</t>
  </si>
  <si>
    <t>DOD koberec zátěžový, 100%PA,  podklad AB, ostatní parametry viz tech.zpráva</t>
  </si>
  <si>
    <t>776-2</t>
  </si>
  <si>
    <t>D+M soklík kobercový přířez 50mm do plastové lišty, lepení</t>
  </si>
  <si>
    <t>776-3</t>
  </si>
  <si>
    <t xml:space="preserve">D+M lišta kobercová plast, bílá, h 52 mm, lepená </t>
  </si>
  <si>
    <t>776 -4</t>
  </si>
  <si>
    <t xml:space="preserve">Odstranění textilní podlah lepených s podložkou </t>
  </si>
  <si>
    <t>998 77-6103.R00</t>
  </si>
  <si>
    <t xml:space="preserve">Přesun hmot pro podlahy povlakové, výšky do 24 m </t>
  </si>
  <si>
    <t>781</t>
  </si>
  <si>
    <t>Obklady keramické</t>
  </si>
  <si>
    <t>781 41-5015.RT2</t>
  </si>
  <si>
    <t>Montáž obkladů stěn, porovin.,tmel, 20x20,30x15 cm flexi lepidlo, vč. osazení lišt</t>
  </si>
  <si>
    <t>781 41-9706.RT2</t>
  </si>
  <si>
    <t xml:space="preserve">Příplatek za spárovací vodotěsnou hmotu - plošně </t>
  </si>
  <si>
    <t>781 49-1001.RT1</t>
  </si>
  <si>
    <t>Montáž lišt k obkladům rohových, koutových i dilatačních</t>
  </si>
  <si>
    <t>781-1</t>
  </si>
  <si>
    <t xml:space="preserve">lišta vanová plast pod obklad, bílá </t>
  </si>
  <si>
    <t>781-4</t>
  </si>
  <si>
    <t xml:space="preserve">DOD obklad keramický rozměru do 20x20,20x40 </t>
  </si>
  <si>
    <t>781-2</t>
  </si>
  <si>
    <t xml:space="preserve">lišta ukončovací plast pod obklad </t>
  </si>
  <si>
    <t>781-3</t>
  </si>
  <si>
    <t xml:space="preserve">lišta vnitřní DCP styk obklad-dlažba </t>
  </si>
  <si>
    <t>998 78-1103.R00</t>
  </si>
  <si>
    <t xml:space="preserve">Přesun hmot pro obklady keramické, výšky do 24 m </t>
  </si>
  <si>
    <t>783</t>
  </si>
  <si>
    <t>Nátěry</t>
  </si>
  <si>
    <t>783 72-6200.R00</t>
  </si>
  <si>
    <t>Nátěr synt. lazurovací tesařských konstr. 2x lak dřevěné prvky krovu</t>
  </si>
  <si>
    <t>783 12-2110.R00</t>
  </si>
  <si>
    <t xml:space="preserve">Nátěr syntetický OK ''A'' dvojnásobný </t>
  </si>
  <si>
    <t>783 78-2205.R00</t>
  </si>
  <si>
    <t>Nátěr tesařských konstrukcí ochr. prostředkem proti hnilobě a plísním - 2x</t>
  </si>
  <si>
    <t>784</t>
  </si>
  <si>
    <t>Malby</t>
  </si>
  <si>
    <t>784 40-2801.R00</t>
  </si>
  <si>
    <t xml:space="preserve">Odstranění malby oškrábáním v místnosti H do 3,8 m </t>
  </si>
  <si>
    <t>784 45-2271.R00</t>
  </si>
  <si>
    <t xml:space="preserve">Malba směsí tekutou 2x, 1barva, místnost do 3,8 m </t>
  </si>
  <si>
    <t>784 49-6500.R00</t>
  </si>
  <si>
    <t xml:space="preserve">Napuštění disperzí Sokrat 2802, výšky do 5 m </t>
  </si>
  <si>
    <t>M21</t>
  </si>
  <si>
    <t>Elektromontáže</t>
  </si>
  <si>
    <t>210 10-0001.R00</t>
  </si>
  <si>
    <t xml:space="preserve">Ukončení vodičů v rozvaděči + zapojení do 2,5 mm2 </t>
  </si>
  <si>
    <t>M21-12</t>
  </si>
  <si>
    <t>demontáž svítidla závěsného vč. zabezpečení vodičů</t>
  </si>
  <si>
    <t>M21-13</t>
  </si>
  <si>
    <t>demontáž stáv. ventilátou vč. zabezpečení vodičů</t>
  </si>
  <si>
    <t>M21-11</t>
  </si>
  <si>
    <t xml:space="preserve">revize elektroinstalace pro podkroví </t>
  </si>
  <si>
    <t>M21-10</t>
  </si>
  <si>
    <t xml:space="preserve">připojení spotřebičů 3 fáz- do svorek </t>
  </si>
  <si>
    <t>M21-9</t>
  </si>
  <si>
    <t>odpojení spotřebiče 3 fáz-trouba, sporák byty - zabezpečení přívodů</t>
  </si>
  <si>
    <t>M21-8</t>
  </si>
  <si>
    <t>jistič jednopolový, 16A, vč. osazení do rozvaděče digestoře+wifi</t>
  </si>
  <si>
    <t>M21-7</t>
  </si>
  <si>
    <t xml:space="preserve">zásuvka 230V dodávka a montáž - vč. krabice instal </t>
  </si>
  <si>
    <t>M21-6</t>
  </si>
  <si>
    <t xml:space="preserve">připojení ventilátoru, úprava rozvodu do 1 m </t>
  </si>
  <si>
    <t>M21-5</t>
  </si>
  <si>
    <t xml:space="preserve">Vodič CYKY 2,5 mm2 uložený pod omítkou </t>
  </si>
  <si>
    <t>M21-4</t>
  </si>
  <si>
    <t>zásuvka 230 V - demontáž a zpětná montáž přemístění do 1 m vč. mont. nateriálu</t>
  </si>
  <si>
    <t>M21-3</t>
  </si>
  <si>
    <t>demontáž a zpětná montáž spínač nástěnný přemístění do 1 m vč. mont. materiálu</t>
  </si>
  <si>
    <t>M21-2</t>
  </si>
  <si>
    <t xml:space="preserve">Montáž svítidlo stropní </t>
  </si>
  <si>
    <t>M21-1</t>
  </si>
  <si>
    <t>DOD svítidlo stropní zářivkové 4x18W 600x600, EP, mřížka, nouz., vč. zdrojů</t>
  </si>
  <si>
    <t>M22</t>
  </si>
  <si>
    <t>Montáž sdělovací a zabezp.tech</t>
  </si>
  <si>
    <t>M22- 02</t>
  </si>
  <si>
    <t xml:space="preserve">D+M  pož.zabezpečovací systém - viz příloha </t>
  </si>
  <si>
    <t>M22 - 01</t>
  </si>
  <si>
    <t xml:space="preserve">D+M strukturovaná kabeláž - viz příloha </t>
  </si>
  <si>
    <t>M22 - 03</t>
  </si>
  <si>
    <t>D+M doplnění přístupového systému společenská místnost - viz doplněk</t>
  </si>
  <si>
    <t>M24</t>
  </si>
  <si>
    <t>Montáže vzduchotechnických zař</t>
  </si>
  <si>
    <t>M24-1</t>
  </si>
  <si>
    <t>D+M ventilátor  do podhledu,min.150 m3/h, d 120 mm kuličková.ložiska, čas.doběh a hygrostat</t>
  </si>
  <si>
    <t>M24-2</t>
  </si>
  <si>
    <t>D+M ventilátor do podhledu, min 50m3/h, d 100mm, kuličková ložiska, čas. doběh</t>
  </si>
  <si>
    <t>M24-3</t>
  </si>
  <si>
    <t>potrubí plastové vzt dn 125-150 vč. tvarových kusů a kotvení</t>
  </si>
  <si>
    <t>M24-4</t>
  </si>
  <si>
    <t xml:space="preserve">D+M zpětná klapky do potrubí dn 125 </t>
  </si>
  <si>
    <t>M24-5</t>
  </si>
  <si>
    <t>D+M tepelná izolace tl. 50mm, kašír. al folií DN 100-150 mm</t>
  </si>
  <si>
    <t>M24-6</t>
  </si>
  <si>
    <t>D+M prostup střechou - napojení na odvětrávací tašku</t>
  </si>
  <si>
    <t>CHMEL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</si>
</sst>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C34" sqref="C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 t="s">
        <v>484</v>
      </c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1"/>
  <sheetViews>
    <sheetView workbookViewId="0">
      <selection activeCell="A39" sqref="A3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2" t="s">
        <v>5</v>
      </c>
      <c r="B1" s="183"/>
      <c r="C1" s="69" t="str">
        <f>CONCATENATE(cislostavby," ",nazevstavby)</f>
        <v xml:space="preserve"> čši podkroví</v>
      </c>
      <c r="D1" s="70"/>
      <c r="E1" s="71"/>
      <c r="F1" s="70"/>
      <c r="G1" s="72"/>
      <c r="H1" s="73"/>
      <c r="I1" s="74"/>
    </row>
    <row r="2" spans="1:9" ht="13.5" thickBot="1" x14ac:dyDescent="0.25">
      <c r="A2" s="184" t="s">
        <v>1</v>
      </c>
      <c r="B2" s="185"/>
      <c r="C2" s="75" t="str">
        <f>CONCATENATE(cisloobjektu," ",nazevobjektu)</f>
        <v xml:space="preserve"> fráni šrámka 37</v>
      </c>
      <c r="D2" s="76"/>
      <c r="E2" s="77"/>
      <c r="F2" s="76"/>
      <c r="G2" s="186"/>
      <c r="H2" s="186"/>
      <c r="I2" s="187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1" t="str">
        <f>Položky!B7</f>
        <v>3</v>
      </c>
      <c r="B7" s="86" t="str">
        <f>Položky!C7</f>
        <v>Svislé a kompletní konstrukce</v>
      </c>
      <c r="C7" s="87"/>
      <c r="D7" s="88"/>
      <c r="E7" s="172">
        <f>Položky!BA20</f>
        <v>0</v>
      </c>
      <c r="F7" s="173">
        <f>Položky!BB20</f>
        <v>0</v>
      </c>
      <c r="G7" s="173">
        <f>Položky!BC20</f>
        <v>0</v>
      </c>
      <c r="H7" s="173">
        <f>Položky!BD20</f>
        <v>0</v>
      </c>
      <c r="I7" s="174">
        <f>Položky!BE20</f>
        <v>0</v>
      </c>
    </row>
    <row r="8" spans="1:9" s="11" customFormat="1" x14ac:dyDescent="0.2">
      <c r="A8" s="171" t="str">
        <f>Položky!B21</f>
        <v>4</v>
      </c>
      <c r="B8" s="86" t="str">
        <f>Položky!C21</f>
        <v>Vodorovné konstrukce</v>
      </c>
      <c r="C8" s="87"/>
      <c r="D8" s="88"/>
      <c r="E8" s="172">
        <f>Položky!BA23</f>
        <v>0</v>
      </c>
      <c r="F8" s="173">
        <f>Položky!BB23</f>
        <v>0</v>
      </c>
      <c r="G8" s="173">
        <f>Položky!BC23</f>
        <v>0</v>
      </c>
      <c r="H8" s="173">
        <f>Položky!BD23</f>
        <v>0</v>
      </c>
      <c r="I8" s="174">
        <f>Položky!BE23</f>
        <v>0</v>
      </c>
    </row>
    <row r="9" spans="1:9" s="11" customFormat="1" x14ac:dyDescent="0.2">
      <c r="A9" s="171" t="str">
        <f>Položky!B24</f>
        <v>61</v>
      </c>
      <c r="B9" s="86" t="str">
        <f>Položky!C24</f>
        <v>Upravy povrchů vnitřní</v>
      </c>
      <c r="C9" s="87"/>
      <c r="D9" s="88"/>
      <c r="E9" s="172">
        <f>Položky!BA27</f>
        <v>0</v>
      </c>
      <c r="F9" s="173">
        <f>Položky!BB27</f>
        <v>0</v>
      </c>
      <c r="G9" s="173">
        <f>Položky!BC27</f>
        <v>0</v>
      </c>
      <c r="H9" s="173">
        <f>Položky!BD27</f>
        <v>0</v>
      </c>
      <c r="I9" s="174">
        <f>Položky!BE27</f>
        <v>0</v>
      </c>
    </row>
    <row r="10" spans="1:9" s="11" customFormat="1" x14ac:dyDescent="0.2">
      <c r="A10" s="171" t="str">
        <f>Položky!B28</f>
        <v>63</v>
      </c>
      <c r="B10" s="86" t="str">
        <f>Položky!C28</f>
        <v>Podlahy a podlahové konstrukce</v>
      </c>
      <c r="C10" s="87"/>
      <c r="D10" s="88"/>
      <c r="E10" s="172">
        <f>Položky!BA31</f>
        <v>0</v>
      </c>
      <c r="F10" s="173">
        <f>Položky!BB31</f>
        <v>0</v>
      </c>
      <c r="G10" s="173">
        <f>Položky!BC31</f>
        <v>0</v>
      </c>
      <c r="H10" s="173">
        <f>Položky!BD31</f>
        <v>0</v>
      </c>
      <c r="I10" s="174">
        <f>Položky!BE31</f>
        <v>0</v>
      </c>
    </row>
    <row r="11" spans="1:9" s="11" customFormat="1" x14ac:dyDescent="0.2">
      <c r="A11" s="171" t="str">
        <f>Položky!B32</f>
        <v>64</v>
      </c>
      <c r="B11" s="86" t="str">
        <f>Položky!C32</f>
        <v>Výplně otvorů</v>
      </c>
      <c r="C11" s="87"/>
      <c r="D11" s="88"/>
      <c r="E11" s="172">
        <f>Položky!BA35</f>
        <v>0</v>
      </c>
      <c r="F11" s="173">
        <f>Položky!BB35</f>
        <v>0</v>
      </c>
      <c r="G11" s="173">
        <f>Položky!BC35</f>
        <v>0</v>
      </c>
      <c r="H11" s="173">
        <f>Položky!BD35</f>
        <v>0</v>
      </c>
      <c r="I11" s="174">
        <f>Položky!BE35</f>
        <v>0</v>
      </c>
    </row>
    <row r="12" spans="1:9" s="11" customFormat="1" x14ac:dyDescent="0.2">
      <c r="A12" s="171" t="str">
        <f>Položky!B36</f>
        <v>94</v>
      </c>
      <c r="B12" s="86" t="str">
        <f>Položky!C36</f>
        <v>Lešení a stavební výtahy</v>
      </c>
      <c r="C12" s="87"/>
      <c r="D12" s="88"/>
      <c r="E12" s="172">
        <f>Položky!BA44</f>
        <v>0</v>
      </c>
      <c r="F12" s="173">
        <f>Položky!BB44</f>
        <v>0</v>
      </c>
      <c r="G12" s="173">
        <f>Položky!BC44</f>
        <v>0</v>
      </c>
      <c r="H12" s="173">
        <f>Položky!BD44</f>
        <v>0</v>
      </c>
      <c r="I12" s="174">
        <f>Položky!BE44</f>
        <v>0</v>
      </c>
    </row>
    <row r="13" spans="1:9" s="11" customFormat="1" x14ac:dyDescent="0.2">
      <c r="A13" s="171" t="str">
        <f>Položky!B45</f>
        <v>95</v>
      </c>
      <c r="B13" s="86" t="str">
        <f>Položky!C45</f>
        <v>Dokončovací kce na pozem.stav.</v>
      </c>
      <c r="C13" s="87"/>
      <c r="D13" s="88"/>
      <c r="E13" s="172">
        <f>Položky!BA49</f>
        <v>0</v>
      </c>
      <c r="F13" s="173">
        <f>Položky!BB49</f>
        <v>0</v>
      </c>
      <c r="G13" s="173">
        <f>Položky!BC49</f>
        <v>0</v>
      </c>
      <c r="H13" s="173">
        <f>Položky!BD49</f>
        <v>0</v>
      </c>
      <c r="I13" s="174">
        <f>Položky!BE49</f>
        <v>0</v>
      </c>
    </row>
    <row r="14" spans="1:9" s="11" customFormat="1" x14ac:dyDescent="0.2">
      <c r="A14" s="171" t="str">
        <f>Položky!B50</f>
        <v>96</v>
      </c>
      <c r="B14" s="86" t="str">
        <f>Položky!C50</f>
        <v>Bourání konstrukcí</v>
      </c>
      <c r="C14" s="87"/>
      <c r="D14" s="88"/>
      <c r="E14" s="172">
        <f>Položky!BA58</f>
        <v>0</v>
      </c>
      <c r="F14" s="173">
        <f>Položky!BB58</f>
        <v>0</v>
      </c>
      <c r="G14" s="173">
        <f>Položky!BC58</f>
        <v>0</v>
      </c>
      <c r="H14" s="173">
        <f>Položky!BD58</f>
        <v>0</v>
      </c>
      <c r="I14" s="174">
        <f>Položky!BE58</f>
        <v>0</v>
      </c>
    </row>
    <row r="15" spans="1:9" s="11" customFormat="1" x14ac:dyDescent="0.2">
      <c r="A15" s="171" t="str">
        <f>Položky!B59</f>
        <v>97</v>
      </c>
      <c r="B15" s="86" t="str">
        <f>Položky!C59</f>
        <v>Prorážení otvorů</v>
      </c>
      <c r="C15" s="87"/>
      <c r="D15" s="88"/>
      <c r="E15" s="172">
        <f>Položky!BA63</f>
        <v>0</v>
      </c>
      <c r="F15" s="173">
        <f>Položky!BB63</f>
        <v>0</v>
      </c>
      <c r="G15" s="173">
        <f>Položky!BC63</f>
        <v>0</v>
      </c>
      <c r="H15" s="173">
        <f>Položky!BD63</f>
        <v>0</v>
      </c>
      <c r="I15" s="174">
        <f>Položky!BE63</f>
        <v>0</v>
      </c>
    </row>
    <row r="16" spans="1:9" s="11" customFormat="1" x14ac:dyDescent="0.2">
      <c r="A16" s="171" t="str">
        <f>Položky!B64</f>
        <v>99</v>
      </c>
      <c r="B16" s="86" t="str">
        <f>Položky!C64</f>
        <v>Staveništní přesun hmot</v>
      </c>
      <c r="C16" s="87"/>
      <c r="D16" s="88"/>
      <c r="E16" s="172">
        <f>Položky!BA66</f>
        <v>0</v>
      </c>
      <c r="F16" s="173">
        <f>Položky!BB66</f>
        <v>0</v>
      </c>
      <c r="G16" s="173">
        <f>Položky!BC66</f>
        <v>0</v>
      </c>
      <c r="H16" s="173">
        <f>Položky!BD66</f>
        <v>0</v>
      </c>
      <c r="I16" s="174">
        <f>Položky!BE66</f>
        <v>0</v>
      </c>
    </row>
    <row r="17" spans="1:9" s="11" customFormat="1" x14ac:dyDescent="0.2">
      <c r="A17" s="171" t="str">
        <f>Položky!B67</f>
        <v>711</v>
      </c>
      <c r="B17" s="86" t="str">
        <f>Položky!C67</f>
        <v>Izolace proti vodě</v>
      </c>
      <c r="C17" s="87"/>
      <c r="D17" s="88"/>
      <c r="E17" s="172">
        <f>Položky!BA70</f>
        <v>0</v>
      </c>
      <c r="F17" s="173">
        <f>Položky!BB70</f>
        <v>0</v>
      </c>
      <c r="G17" s="173">
        <f>Položky!BC70</f>
        <v>0</v>
      </c>
      <c r="H17" s="173">
        <f>Položky!BD70</f>
        <v>0</v>
      </c>
      <c r="I17" s="174">
        <f>Položky!BE70</f>
        <v>0</v>
      </c>
    </row>
    <row r="18" spans="1:9" s="11" customFormat="1" x14ac:dyDescent="0.2">
      <c r="A18" s="171" t="str">
        <f>Položky!B71</f>
        <v>713</v>
      </c>
      <c r="B18" s="86" t="str">
        <f>Položky!C71</f>
        <v>Izolace tepelné</v>
      </c>
      <c r="C18" s="87"/>
      <c r="D18" s="88"/>
      <c r="E18" s="172">
        <f>Položky!BA83</f>
        <v>0</v>
      </c>
      <c r="F18" s="173">
        <f>Položky!BB83</f>
        <v>0</v>
      </c>
      <c r="G18" s="173">
        <f>Položky!BC83</f>
        <v>0</v>
      </c>
      <c r="H18" s="173">
        <f>Položky!BD83</f>
        <v>0</v>
      </c>
      <c r="I18" s="174">
        <f>Položky!BE83</f>
        <v>0</v>
      </c>
    </row>
    <row r="19" spans="1:9" s="11" customFormat="1" x14ac:dyDescent="0.2">
      <c r="A19" s="171" t="str">
        <f>Položky!B84</f>
        <v>721</v>
      </c>
      <c r="B19" s="86" t="str">
        <f>Položky!C84</f>
        <v>Vnitřní kanalizace</v>
      </c>
      <c r="C19" s="87"/>
      <c r="D19" s="88"/>
      <c r="E19" s="172">
        <f>Položky!BA90</f>
        <v>0</v>
      </c>
      <c r="F19" s="173">
        <f>Položky!BB90</f>
        <v>0</v>
      </c>
      <c r="G19" s="173">
        <f>Položky!BC90</f>
        <v>0</v>
      </c>
      <c r="H19" s="173">
        <f>Položky!BD90</f>
        <v>0</v>
      </c>
      <c r="I19" s="174">
        <f>Položky!BE90</f>
        <v>0</v>
      </c>
    </row>
    <row r="20" spans="1:9" s="11" customFormat="1" x14ac:dyDescent="0.2">
      <c r="A20" s="171" t="str">
        <f>Položky!B91</f>
        <v>722</v>
      </c>
      <c r="B20" s="86" t="str">
        <f>Položky!C91</f>
        <v>Vnitřní vodovod</v>
      </c>
      <c r="C20" s="87"/>
      <c r="D20" s="88"/>
      <c r="E20" s="172">
        <f>Položky!BA93</f>
        <v>0</v>
      </c>
      <c r="F20" s="173">
        <f>Položky!BB93</f>
        <v>0</v>
      </c>
      <c r="G20" s="173">
        <f>Položky!BC93</f>
        <v>0</v>
      </c>
      <c r="H20" s="173">
        <f>Položky!BD93</f>
        <v>0</v>
      </c>
      <c r="I20" s="174">
        <f>Položky!BE93</f>
        <v>0</v>
      </c>
    </row>
    <row r="21" spans="1:9" s="11" customFormat="1" x14ac:dyDescent="0.2">
      <c r="A21" s="171" t="str">
        <f>Položky!B94</f>
        <v>725</v>
      </c>
      <c r="B21" s="86" t="str">
        <f>Položky!C94</f>
        <v>Zařizovací předměty</v>
      </c>
      <c r="C21" s="87"/>
      <c r="D21" s="88"/>
      <c r="E21" s="172">
        <f>Položky!BA131</f>
        <v>0</v>
      </c>
      <c r="F21" s="173">
        <f>Položky!BB131</f>
        <v>0</v>
      </c>
      <c r="G21" s="173">
        <f>Položky!BC131</f>
        <v>0</v>
      </c>
      <c r="H21" s="173">
        <f>Položky!BD131</f>
        <v>0</v>
      </c>
      <c r="I21" s="174">
        <f>Položky!BE131</f>
        <v>0</v>
      </c>
    </row>
    <row r="22" spans="1:9" s="11" customFormat="1" x14ac:dyDescent="0.2">
      <c r="A22" s="171" t="str">
        <f>Položky!B132</f>
        <v>762</v>
      </c>
      <c r="B22" s="86" t="str">
        <f>Položky!C132</f>
        <v>Konstrukce tesařské</v>
      </c>
      <c r="C22" s="87"/>
      <c r="D22" s="88"/>
      <c r="E22" s="172">
        <f>Položky!BA139</f>
        <v>0</v>
      </c>
      <c r="F22" s="173">
        <f>Položky!BB139</f>
        <v>0</v>
      </c>
      <c r="G22" s="173">
        <f>Položky!BC139</f>
        <v>0</v>
      </c>
      <c r="H22" s="173">
        <f>Položky!BD139</f>
        <v>0</v>
      </c>
      <c r="I22" s="174">
        <f>Položky!BE139</f>
        <v>0</v>
      </c>
    </row>
    <row r="23" spans="1:9" s="11" customFormat="1" x14ac:dyDescent="0.2">
      <c r="A23" s="171" t="str">
        <f>Položky!B140</f>
        <v>764</v>
      </c>
      <c r="B23" s="86" t="str">
        <f>Položky!C140</f>
        <v>Konstrukce klempířské</v>
      </c>
      <c r="C23" s="87"/>
      <c r="D23" s="88"/>
      <c r="E23" s="172">
        <f>Položky!BA142</f>
        <v>0</v>
      </c>
      <c r="F23" s="173">
        <f>Položky!BB142</f>
        <v>0</v>
      </c>
      <c r="G23" s="173">
        <f>Položky!BC142</f>
        <v>0</v>
      </c>
      <c r="H23" s="173">
        <f>Položky!BD142</f>
        <v>0</v>
      </c>
      <c r="I23" s="174">
        <f>Položky!BE142</f>
        <v>0</v>
      </c>
    </row>
    <row r="24" spans="1:9" s="11" customFormat="1" x14ac:dyDescent="0.2">
      <c r="A24" s="171" t="str">
        <f>Položky!B143</f>
        <v>765</v>
      </c>
      <c r="B24" s="86" t="str">
        <f>Položky!C143</f>
        <v>Krytiny tvrdé</v>
      </c>
      <c r="C24" s="87"/>
      <c r="D24" s="88"/>
      <c r="E24" s="172">
        <f>Položky!BA150</f>
        <v>0</v>
      </c>
      <c r="F24" s="173">
        <f>Položky!BB150</f>
        <v>0</v>
      </c>
      <c r="G24" s="173">
        <f>Položky!BC150</f>
        <v>0</v>
      </c>
      <c r="H24" s="173">
        <f>Položky!BD150</f>
        <v>0</v>
      </c>
      <c r="I24" s="174">
        <f>Položky!BE150</f>
        <v>0</v>
      </c>
    </row>
    <row r="25" spans="1:9" s="11" customFormat="1" x14ac:dyDescent="0.2">
      <c r="A25" s="171" t="str">
        <f>Položky!B151</f>
        <v>766</v>
      </c>
      <c r="B25" s="86" t="str">
        <f>Položky!C151</f>
        <v>Konstrukce truhlářské</v>
      </c>
      <c r="C25" s="87"/>
      <c r="D25" s="88"/>
      <c r="E25" s="172">
        <f>Položky!BA168</f>
        <v>0</v>
      </c>
      <c r="F25" s="173">
        <f>Položky!BB168</f>
        <v>0</v>
      </c>
      <c r="G25" s="173">
        <f>Položky!BC168</f>
        <v>0</v>
      </c>
      <c r="H25" s="173">
        <f>Položky!BD168</f>
        <v>0</v>
      </c>
      <c r="I25" s="174">
        <f>Položky!BE168</f>
        <v>0</v>
      </c>
    </row>
    <row r="26" spans="1:9" s="11" customFormat="1" x14ac:dyDescent="0.2">
      <c r="A26" s="171" t="str">
        <f>Položky!B169</f>
        <v>771</v>
      </c>
      <c r="B26" s="86" t="str">
        <f>Položky!C169</f>
        <v>Podlahy z dlaždic a obklady</v>
      </c>
      <c r="C26" s="87"/>
      <c r="D26" s="88"/>
      <c r="E26" s="172">
        <f>Položky!BA177</f>
        <v>0</v>
      </c>
      <c r="F26" s="173">
        <f>Položky!BB177</f>
        <v>0</v>
      </c>
      <c r="G26" s="173">
        <f>Položky!BC177</f>
        <v>0</v>
      </c>
      <c r="H26" s="173">
        <f>Položky!BD177</f>
        <v>0</v>
      </c>
      <c r="I26" s="174">
        <f>Položky!BE177</f>
        <v>0</v>
      </c>
    </row>
    <row r="27" spans="1:9" s="11" customFormat="1" x14ac:dyDescent="0.2">
      <c r="A27" s="171" t="str">
        <f>Položky!B178</f>
        <v>776</v>
      </c>
      <c r="B27" s="86" t="str">
        <f>Položky!C178</f>
        <v>Podlahy povlakové</v>
      </c>
      <c r="C27" s="87"/>
      <c r="D27" s="88"/>
      <c r="E27" s="172">
        <f>Položky!BA187</f>
        <v>0</v>
      </c>
      <c r="F27" s="173">
        <f>Položky!BB187</f>
        <v>0</v>
      </c>
      <c r="G27" s="173">
        <f>Položky!BC187</f>
        <v>0</v>
      </c>
      <c r="H27" s="173">
        <f>Položky!BD187</f>
        <v>0</v>
      </c>
      <c r="I27" s="174">
        <f>Položky!BE187</f>
        <v>0</v>
      </c>
    </row>
    <row r="28" spans="1:9" s="11" customFormat="1" x14ac:dyDescent="0.2">
      <c r="A28" s="171" t="str">
        <f>Položky!B188</f>
        <v>781</v>
      </c>
      <c r="B28" s="86" t="str">
        <f>Položky!C188</f>
        <v>Obklady keramické</v>
      </c>
      <c r="C28" s="87"/>
      <c r="D28" s="88"/>
      <c r="E28" s="172">
        <f>Položky!BA197</f>
        <v>0</v>
      </c>
      <c r="F28" s="173">
        <f>Položky!BB197</f>
        <v>0</v>
      </c>
      <c r="G28" s="173">
        <f>Položky!BC197</f>
        <v>0</v>
      </c>
      <c r="H28" s="173">
        <f>Položky!BD197</f>
        <v>0</v>
      </c>
      <c r="I28" s="174">
        <f>Položky!BE197</f>
        <v>0</v>
      </c>
    </row>
    <row r="29" spans="1:9" s="11" customFormat="1" x14ac:dyDescent="0.2">
      <c r="A29" s="171" t="str">
        <f>Položky!B198</f>
        <v>783</v>
      </c>
      <c r="B29" s="86" t="str">
        <f>Položky!C198</f>
        <v>Nátěry</v>
      </c>
      <c r="C29" s="87"/>
      <c r="D29" s="88"/>
      <c r="E29" s="172">
        <f>Položky!BA202</f>
        <v>0</v>
      </c>
      <c r="F29" s="173">
        <f>Položky!BB202</f>
        <v>0</v>
      </c>
      <c r="G29" s="173">
        <f>Položky!BC202</f>
        <v>0</v>
      </c>
      <c r="H29" s="173">
        <f>Položky!BD202</f>
        <v>0</v>
      </c>
      <c r="I29" s="174">
        <f>Položky!BE202</f>
        <v>0</v>
      </c>
    </row>
    <row r="30" spans="1:9" s="11" customFormat="1" x14ac:dyDescent="0.2">
      <c r="A30" s="171" t="str">
        <f>Položky!B203</f>
        <v>784</v>
      </c>
      <c r="B30" s="86" t="str">
        <f>Položky!C203</f>
        <v>Malby</v>
      </c>
      <c r="C30" s="87"/>
      <c r="D30" s="88"/>
      <c r="E30" s="172">
        <f>Položky!BA207</f>
        <v>0</v>
      </c>
      <c r="F30" s="173">
        <f>Položky!BB207</f>
        <v>0</v>
      </c>
      <c r="G30" s="173">
        <f>Položky!BC207</f>
        <v>0</v>
      </c>
      <c r="H30" s="173">
        <f>Položky!BD207</f>
        <v>0</v>
      </c>
      <c r="I30" s="174">
        <f>Položky!BE207</f>
        <v>0</v>
      </c>
    </row>
    <row r="31" spans="1:9" s="11" customFormat="1" x14ac:dyDescent="0.2">
      <c r="A31" s="171" t="str">
        <f>Položky!B208</f>
        <v>M21</v>
      </c>
      <c r="B31" s="86" t="str">
        <f>Položky!C208</f>
        <v>Elektromontáže</v>
      </c>
      <c r="C31" s="87"/>
      <c r="D31" s="88"/>
      <c r="E31" s="172">
        <f>Položky!BA223</f>
        <v>0</v>
      </c>
      <c r="F31" s="173">
        <f>Položky!BB223</f>
        <v>0</v>
      </c>
      <c r="G31" s="173">
        <f>Položky!BC223</f>
        <v>0</v>
      </c>
      <c r="H31" s="173">
        <f>Položky!BD223</f>
        <v>0</v>
      </c>
      <c r="I31" s="174">
        <f>Položky!BE223</f>
        <v>0</v>
      </c>
    </row>
    <row r="32" spans="1:9" s="11" customFormat="1" x14ac:dyDescent="0.2">
      <c r="A32" s="171" t="str">
        <f>Položky!B224</f>
        <v>M22</v>
      </c>
      <c r="B32" s="86" t="str">
        <f>Položky!C224</f>
        <v>Montáž sdělovací a zabezp.tech</v>
      </c>
      <c r="C32" s="87"/>
      <c r="D32" s="88"/>
      <c r="E32" s="172">
        <f>Položky!BA228</f>
        <v>0</v>
      </c>
      <c r="F32" s="173">
        <f>Položky!BB228</f>
        <v>0</v>
      </c>
      <c r="G32" s="173">
        <f>Položky!BC228</f>
        <v>0</v>
      </c>
      <c r="H32" s="173">
        <f>Položky!BD228</f>
        <v>0</v>
      </c>
      <c r="I32" s="174">
        <f>Položky!BE228</f>
        <v>0</v>
      </c>
    </row>
    <row r="33" spans="1:57" s="11" customFormat="1" ht="13.5" thickBot="1" x14ac:dyDescent="0.25">
      <c r="A33" s="171" t="str">
        <f>Položky!B229</f>
        <v>M24</v>
      </c>
      <c r="B33" s="86" t="str">
        <f>Položky!C229</f>
        <v>Montáže vzduchotechnických zař</v>
      </c>
      <c r="C33" s="87"/>
      <c r="D33" s="88"/>
      <c r="E33" s="172">
        <f>Položky!BA236</f>
        <v>0</v>
      </c>
      <c r="F33" s="173">
        <f>Položky!BB236</f>
        <v>0</v>
      </c>
      <c r="G33" s="173">
        <f>Položky!BC236</f>
        <v>0</v>
      </c>
      <c r="H33" s="173">
        <f>Položky!BD236</f>
        <v>0</v>
      </c>
      <c r="I33" s="174">
        <f>Položky!BE236</f>
        <v>0</v>
      </c>
    </row>
    <row r="34" spans="1:57" s="94" customFormat="1" ht="13.5" thickBot="1" x14ac:dyDescent="0.25">
      <c r="A34" s="89"/>
      <c r="B34" s="81" t="s">
        <v>50</v>
      </c>
      <c r="C34" s="81"/>
      <c r="D34" s="90"/>
      <c r="E34" s="91">
        <f>SUM(E7:E33)</f>
        <v>0</v>
      </c>
      <c r="F34" s="92">
        <f>SUM(F7:F33)</f>
        <v>0</v>
      </c>
      <c r="G34" s="92">
        <f>SUM(G7:G33)</f>
        <v>0</v>
      </c>
      <c r="H34" s="92">
        <f>SUM(H7:H33)</f>
        <v>0</v>
      </c>
      <c r="I34" s="93">
        <f>SUM(I7:I33)</f>
        <v>0</v>
      </c>
    </row>
    <row r="35" spans="1:57" x14ac:dyDescent="0.2">
      <c r="A35" s="87"/>
      <c r="B35" s="87"/>
      <c r="C35" s="87"/>
      <c r="D35" s="87"/>
      <c r="E35" s="87"/>
      <c r="F35" s="87"/>
      <c r="G35" s="87"/>
      <c r="H35" s="87"/>
      <c r="I35" s="87"/>
    </row>
    <row r="36" spans="1:57" ht="19.5" customHeight="1" x14ac:dyDescent="0.25">
      <c r="A36" s="95" t="s">
        <v>51</v>
      </c>
      <c r="B36" s="95"/>
      <c r="C36" s="95"/>
      <c r="D36" s="95"/>
      <c r="E36" s="95"/>
      <c r="F36" s="95"/>
      <c r="G36" s="96"/>
      <c r="H36" s="95"/>
      <c r="I36" s="95"/>
      <c r="BA36" s="30"/>
      <c r="BB36" s="30"/>
      <c r="BC36" s="30"/>
      <c r="BD36" s="30"/>
      <c r="BE36" s="30"/>
    </row>
    <row r="37" spans="1:57" ht="13.5" thickBot="1" x14ac:dyDescent="0.25">
      <c r="A37" s="97"/>
      <c r="B37" s="97"/>
      <c r="C37" s="97"/>
      <c r="D37" s="97"/>
      <c r="E37" s="97"/>
      <c r="F37" s="97"/>
      <c r="G37" s="97"/>
      <c r="H37" s="97"/>
      <c r="I37" s="97"/>
    </row>
    <row r="38" spans="1:57" x14ac:dyDescent="0.2">
      <c r="A38" s="98" t="s">
        <v>52</v>
      </c>
      <c r="B38" s="99"/>
      <c r="C38" s="99"/>
      <c r="D38" s="100"/>
      <c r="E38" s="101" t="s">
        <v>53</v>
      </c>
      <c r="F38" s="102" t="s">
        <v>54</v>
      </c>
      <c r="G38" s="103" t="s">
        <v>55</v>
      </c>
      <c r="H38" s="104"/>
      <c r="I38" s="105" t="s">
        <v>53</v>
      </c>
    </row>
    <row r="39" spans="1:57" x14ac:dyDescent="0.2">
      <c r="A39" s="106"/>
      <c r="B39" s="107"/>
      <c r="C39" s="107"/>
      <c r="D39" s="108"/>
      <c r="E39" s="109"/>
      <c r="F39" s="110"/>
      <c r="G39" s="111">
        <f>CHOOSE(BA39+1,HSV+PSV,HSV+PSV+Mont,HSV+PSV+Dodavka+Mont,HSV,PSV,Mont,Dodavka,Mont+Dodavka,0)</f>
        <v>0</v>
      </c>
      <c r="H39" s="112"/>
      <c r="I39" s="113">
        <f>E39+F39*G39/100</f>
        <v>0</v>
      </c>
      <c r="BA39">
        <v>8</v>
      </c>
    </row>
    <row r="40" spans="1:57" ht="13.5" thickBot="1" x14ac:dyDescent="0.25">
      <c r="A40" s="114"/>
      <c r="B40" s="115" t="s">
        <v>56</v>
      </c>
      <c r="C40" s="116"/>
      <c r="D40" s="117"/>
      <c r="E40" s="118"/>
      <c r="F40" s="119"/>
      <c r="G40" s="119"/>
      <c r="H40" s="188">
        <f>SUM(H39:H39)</f>
        <v>0</v>
      </c>
      <c r="I40" s="189"/>
    </row>
    <row r="41" spans="1:57" x14ac:dyDescent="0.2">
      <c r="A41" s="97"/>
      <c r="B41" s="97"/>
      <c r="C41" s="97"/>
      <c r="D41" s="97"/>
      <c r="E41" s="97"/>
      <c r="F41" s="97"/>
      <c r="G41" s="97"/>
      <c r="H41" s="97"/>
      <c r="I41" s="97"/>
    </row>
    <row r="42" spans="1:57" x14ac:dyDescent="0.2">
      <c r="B42" s="94"/>
      <c r="F42" s="120"/>
      <c r="G42" s="121"/>
      <c r="H42" s="121"/>
      <c r="I42" s="122"/>
    </row>
    <row r="43" spans="1:57" x14ac:dyDescent="0.2">
      <c r="F43" s="120"/>
      <c r="G43" s="121"/>
      <c r="H43" s="121"/>
      <c r="I43" s="122"/>
    </row>
    <row r="44" spans="1:57" x14ac:dyDescent="0.2">
      <c r="F44" s="120"/>
      <c r="G44" s="121"/>
      <c r="H44" s="121"/>
      <c r="I44" s="122"/>
    </row>
    <row r="45" spans="1:57" x14ac:dyDescent="0.2">
      <c r="F45" s="120"/>
      <c r="G45" s="121"/>
      <c r="H45" s="121"/>
      <c r="I45" s="122"/>
    </row>
    <row r="46" spans="1:57" x14ac:dyDescent="0.2">
      <c r="F46" s="120"/>
      <c r="G46" s="121"/>
      <c r="H46" s="121"/>
      <c r="I46" s="122"/>
    </row>
    <row r="47" spans="1:57" x14ac:dyDescent="0.2">
      <c r="F47" s="120"/>
      <c r="G47" s="121"/>
      <c r="H47" s="121"/>
      <c r="I47" s="122"/>
    </row>
    <row r="48" spans="1:57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  <row r="78" spans="6:9" x14ac:dyDescent="0.2">
      <c r="F78" s="120"/>
      <c r="G78" s="121"/>
      <c r="H78" s="121"/>
      <c r="I78" s="122"/>
    </row>
    <row r="79" spans="6:9" x14ac:dyDescent="0.2">
      <c r="F79" s="120"/>
      <c r="G79" s="121"/>
      <c r="H79" s="121"/>
      <c r="I79" s="122"/>
    </row>
    <row r="80" spans="6:9" x14ac:dyDescent="0.2">
      <c r="F80" s="120"/>
      <c r="G80" s="121"/>
      <c r="H80" s="121"/>
      <c r="I80" s="122"/>
    </row>
    <row r="81" spans="6:9" x14ac:dyDescent="0.2">
      <c r="F81" s="120"/>
      <c r="G81" s="121"/>
      <c r="H81" s="121"/>
      <c r="I81" s="122"/>
    </row>
    <row r="82" spans="6:9" x14ac:dyDescent="0.2">
      <c r="F82" s="120"/>
      <c r="G82" s="121"/>
      <c r="H82" s="121"/>
      <c r="I82" s="122"/>
    </row>
    <row r="83" spans="6:9" x14ac:dyDescent="0.2">
      <c r="F83" s="120"/>
      <c r="G83" s="121"/>
      <c r="H83" s="121"/>
      <c r="I83" s="122"/>
    </row>
    <row r="84" spans="6:9" x14ac:dyDescent="0.2">
      <c r="F84" s="120"/>
      <c r="G84" s="121"/>
      <c r="H84" s="121"/>
      <c r="I84" s="122"/>
    </row>
    <row r="85" spans="6:9" x14ac:dyDescent="0.2">
      <c r="F85" s="120"/>
      <c r="G85" s="121"/>
      <c r="H85" s="121"/>
      <c r="I85" s="122"/>
    </row>
    <row r="86" spans="6:9" x14ac:dyDescent="0.2">
      <c r="F86" s="120"/>
      <c r="G86" s="121"/>
      <c r="H86" s="121"/>
      <c r="I86" s="122"/>
    </row>
    <row r="87" spans="6:9" x14ac:dyDescent="0.2">
      <c r="F87" s="120"/>
      <c r="G87" s="121"/>
      <c r="H87" s="121"/>
      <c r="I87" s="122"/>
    </row>
    <row r="88" spans="6:9" x14ac:dyDescent="0.2">
      <c r="F88" s="120"/>
      <c r="G88" s="121"/>
      <c r="H88" s="121"/>
      <c r="I88" s="122"/>
    </row>
    <row r="89" spans="6:9" x14ac:dyDescent="0.2">
      <c r="F89" s="120"/>
      <c r="G89" s="121"/>
      <c r="H89" s="121"/>
      <c r="I89" s="122"/>
    </row>
    <row r="90" spans="6:9" x14ac:dyDescent="0.2">
      <c r="F90" s="120"/>
      <c r="G90" s="121"/>
      <c r="H90" s="121"/>
      <c r="I90" s="122"/>
    </row>
    <row r="91" spans="6:9" x14ac:dyDescent="0.2">
      <c r="F91" s="120"/>
      <c r="G91" s="121"/>
      <c r="H91" s="121"/>
      <c r="I91" s="122"/>
    </row>
  </sheetData>
  <mergeCells count="4">
    <mergeCell ref="A1:B1"/>
    <mergeCell ref="A2:B2"/>
    <mergeCell ref="G2:I2"/>
    <mergeCell ref="H40:I4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09"/>
  <sheetViews>
    <sheetView showGridLines="0" showZeros="0" zoomScaleNormal="100" workbookViewId="0">
      <selection activeCell="A236" sqref="A236:IV238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podkroví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fráni šrámka 37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21.8</v>
      </c>
      <c r="F8" s="155">
        <v>0</v>
      </c>
      <c r="G8" s="156">
        <f t="shared" ref="G8:G19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19" si="1">IF(AZ8=1,G8,0)</f>
        <v>0</v>
      </c>
      <c r="BB8" s="123">
        <f t="shared" ref="BB8:BB19" si="2">IF(AZ8=2,G8,0)</f>
        <v>0</v>
      </c>
      <c r="BC8" s="123">
        <f t="shared" ref="BC8:BC19" si="3">IF(AZ8=3,G8,0)</f>
        <v>0</v>
      </c>
      <c r="BD8" s="123">
        <f t="shared" ref="BD8:BD19" si="4">IF(AZ8=4,G8,0)</f>
        <v>0</v>
      </c>
      <c r="BE8" s="123">
        <f t="shared" ref="BE8:BE19" si="5">IF(AZ8=5,G8,0)</f>
        <v>0</v>
      </c>
      <c r="CZ8" s="123">
        <v>0.15568000000000001</v>
      </c>
    </row>
    <row r="9" spans="1:104" x14ac:dyDescent="0.2">
      <c r="A9" s="151">
        <v>2</v>
      </c>
      <c r="B9" s="152" t="s">
        <v>75</v>
      </c>
      <c r="C9" s="153" t="s">
        <v>76</v>
      </c>
      <c r="D9" s="154" t="s">
        <v>74</v>
      </c>
      <c r="E9" s="155">
        <v>600</v>
      </c>
      <c r="F9" s="155">
        <v>0</v>
      </c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1.81E-3</v>
      </c>
    </row>
    <row r="10" spans="1:104" ht="22.5" x14ac:dyDescent="0.2">
      <c r="A10" s="151">
        <v>3</v>
      </c>
      <c r="B10" s="152" t="s">
        <v>77</v>
      </c>
      <c r="C10" s="153" t="s">
        <v>78</v>
      </c>
      <c r="D10" s="154" t="s">
        <v>74</v>
      </c>
      <c r="E10" s="155">
        <v>101</v>
      </c>
      <c r="F10" s="155">
        <v>0</v>
      </c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ht="22.5" x14ac:dyDescent="0.2">
      <c r="A11" s="151">
        <v>4</v>
      </c>
      <c r="B11" s="152" t="s">
        <v>79</v>
      </c>
      <c r="C11" s="153" t="s">
        <v>80</v>
      </c>
      <c r="D11" s="154" t="s">
        <v>74</v>
      </c>
      <c r="E11" s="155">
        <v>45.7</v>
      </c>
      <c r="F11" s="155">
        <v>0</v>
      </c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1.9570000000000001E-2</v>
      </c>
    </row>
    <row r="12" spans="1:104" ht="22.5" x14ac:dyDescent="0.2">
      <c r="A12" s="151">
        <v>5</v>
      </c>
      <c r="B12" s="152" t="s">
        <v>81</v>
      </c>
      <c r="C12" s="153" t="s">
        <v>82</v>
      </c>
      <c r="D12" s="154" t="s">
        <v>74</v>
      </c>
      <c r="E12" s="155">
        <v>24.6</v>
      </c>
      <c r="F12" s="155">
        <v>0</v>
      </c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1.9730000000000001E-2</v>
      </c>
    </row>
    <row r="13" spans="1:104" ht="22.5" x14ac:dyDescent="0.2">
      <c r="A13" s="151">
        <v>6</v>
      </c>
      <c r="B13" s="152" t="s">
        <v>83</v>
      </c>
      <c r="C13" s="153" t="s">
        <v>84</v>
      </c>
      <c r="D13" s="154" t="s">
        <v>74</v>
      </c>
      <c r="E13" s="155">
        <v>280.10000000000002</v>
      </c>
      <c r="F13" s="155">
        <v>0</v>
      </c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1.9730000000000001E-2</v>
      </c>
    </row>
    <row r="14" spans="1:104" ht="22.5" x14ac:dyDescent="0.2">
      <c r="A14" s="151">
        <v>7</v>
      </c>
      <c r="B14" s="152" t="s">
        <v>85</v>
      </c>
      <c r="C14" s="153" t="s">
        <v>86</v>
      </c>
      <c r="D14" s="154" t="s">
        <v>74</v>
      </c>
      <c r="E14" s="155">
        <v>219</v>
      </c>
      <c r="F14" s="155">
        <v>0</v>
      </c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2.0760000000000001E-2</v>
      </c>
    </row>
    <row r="15" spans="1:104" ht="22.5" x14ac:dyDescent="0.2">
      <c r="A15" s="151">
        <v>8</v>
      </c>
      <c r="B15" s="152" t="s">
        <v>87</v>
      </c>
      <c r="C15" s="153" t="s">
        <v>88</v>
      </c>
      <c r="D15" s="154" t="s">
        <v>74</v>
      </c>
      <c r="E15" s="155">
        <v>30.7</v>
      </c>
      <c r="F15" s="155">
        <v>0</v>
      </c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1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2.0760000000000001E-2</v>
      </c>
    </row>
    <row r="16" spans="1:104" ht="22.5" x14ac:dyDescent="0.2">
      <c r="A16" s="151">
        <v>9</v>
      </c>
      <c r="B16" s="152" t="s">
        <v>89</v>
      </c>
      <c r="C16" s="153" t="s">
        <v>90</v>
      </c>
      <c r="D16" s="154" t="s">
        <v>74</v>
      </c>
      <c r="E16" s="155">
        <v>188.5</v>
      </c>
      <c r="F16" s="155">
        <v>0</v>
      </c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1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2.1700000000000001E-2</v>
      </c>
    </row>
    <row r="17" spans="1:104" x14ac:dyDescent="0.2">
      <c r="A17" s="151">
        <v>10</v>
      </c>
      <c r="B17" s="152" t="s">
        <v>91</v>
      </c>
      <c r="C17" s="153" t="s">
        <v>92</v>
      </c>
      <c r="D17" s="154" t="s">
        <v>66</v>
      </c>
      <c r="E17" s="155">
        <v>13</v>
      </c>
      <c r="F17" s="155">
        <v>0</v>
      </c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1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11</v>
      </c>
      <c r="B18" s="152" t="s">
        <v>93</v>
      </c>
      <c r="C18" s="153" t="s">
        <v>94</v>
      </c>
      <c r="D18" s="154" t="s">
        <v>74</v>
      </c>
      <c r="E18" s="155">
        <v>188.5</v>
      </c>
      <c r="F18" s="155">
        <v>0</v>
      </c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11</v>
      </c>
      <c r="AZ18" s="123">
        <v>1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1.8699999999999999E-3</v>
      </c>
    </row>
    <row r="19" spans="1:104" ht="22.5" x14ac:dyDescent="0.2">
      <c r="A19" s="151">
        <v>12</v>
      </c>
      <c r="B19" s="152" t="s">
        <v>95</v>
      </c>
      <c r="C19" s="153" t="s">
        <v>96</v>
      </c>
      <c r="D19" s="154" t="s">
        <v>74</v>
      </c>
      <c r="E19" s="155">
        <v>188.5</v>
      </c>
      <c r="F19" s="155">
        <v>0</v>
      </c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12</v>
      </c>
      <c r="AZ19" s="123">
        <v>1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x14ac:dyDescent="0.2">
      <c r="A20" s="157"/>
      <c r="B20" s="158" t="s">
        <v>67</v>
      </c>
      <c r="C20" s="159" t="str">
        <f>CONCATENATE(B7," ",C7)</f>
        <v>3 Svislé a kompletní konstrukce</v>
      </c>
      <c r="D20" s="157"/>
      <c r="E20" s="160"/>
      <c r="F20" s="160"/>
      <c r="G20" s="161">
        <f>SUM(G7:G19)</f>
        <v>0</v>
      </c>
      <c r="O20" s="150">
        <v>4</v>
      </c>
      <c r="BA20" s="162">
        <f>SUM(BA7:BA19)</f>
        <v>0</v>
      </c>
      <c r="BB20" s="162">
        <f>SUM(BB7:BB19)</f>
        <v>0</v>
      </c>
      <c r="BC20" s="162">
        <f>SUM(BC7:BC19)</f>
        <v>0</v>
      </c>
      <c r="BD20" s="162">
        <f>SUM(BD7:BD19)</f>
        <v>0</v>
      </c>
      <c r="BE20" s="162">
        <f>SUM(BE7:BE19)</f>
        <v>0</v>
      </c>
    </row>
    <row r="21" spans="1:104" x14ac:dyDescent="0.2">
      <c r="A21" s="143" t="s">
        <v>65</v>
      </c>
      <c r="B21" s="144" t="s">
        <v>97</v>
      </c>
      <c r="C21" s="145" t="s">
        <v>98</v>
      </c>
      <c r="D21" s="146"/>
      <c r="E21" s="147"/>
      <c r="F21" s="147"/>
      <c r="G21" s="148"/>
      <c r="H21" s="149"/>
      <c r="I21" s="149"/>
      <c r="O21" s="150">
        <v>1</v>
      </c>
    </row>
    <row r="22" spans="1:104" ht="22.5" x14ac:dyDescent="0.2">
      <c r="A22" s="151">
        <v>13</v>
      </c>
      <c r="B22" s="152" t="s">
        <v>99</v>
      </c>
      <c r="C22" s="153" t="s">
        <v>100</v>
      </c>
      <c r="D22" s="154" t="s">
        <v>74</v>
      </c>
      <c r="E22" s="155">
        <v>4.5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13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0.16267999999999999</v>
      </c>
    </row>
    <row r="23" spans="1:104" x14ac:dyDescent="0.2">
      <c r="A23" s="157"/>
      <c r="B23" s="158" t="s">
        <v>67</v>
      </c>
      <c r="C23" s="159" t="str">
        <f>CONCATENATE(B21," ",C21)</f>
        <v>4 Vodorovné konstrukce</v>
      </c>
      <c r="D23" s="157"/>
      <c r="E23" s="160"/>
      <c r="F23" s="160"/>
      <c r="G23" s="161">
        <f>SUM(G21:G22)</f>
        <v>0</v>
      </c>
      <c r="O23" s="150">
        <v>4</v>
      </c>
      <c r="BA23" s="162">
        <f>SUM(BA21:BA22)</f>
        <v>0</v>
      </c>
      <c r="BB23" s="162">
        <f>SUM(BB21:BB22)</f>
        <v>0</v>
      </c>
      <c r="BC23" s="162">
        <f>SUM(BC21:BC22)</f>
        <v>0</v>
      </c>
      <c r="BD23" s="162">
        <f>SUM(BD21:BD22)</f>
        <v>0</v>
      </c>
      <c r="BE23" s="162">
        <f>SUM(BE21:BE22)</f>
        <v>0</v>
      </c>
    </row>
    <row r="24" spans="1:104" x14ac:dyDescent="0.2">
      <c r="A24" s="143" t="s">
        <v>65</v>
      </c>
      <c r="B24" s="144" t="s">
        <v>101</v>
      </c>
      <c r="C24" s="145" t="s">
        <v>102</v>
      </c>
      <c r="D24" s="146"/>
      <c r="E24" s="147"/>
      <c r="F24" s="147"/>
      <c r="G24" s="148"/>
      <c r="H24" s="149"/>
      <c r="I24" s="149"/>
      <c r="O24" s="150">
        <v>1</v>
      </c>
    </row>
    <row r="25" spans="1:104" x14ac:dyDescent="0.2">
      <c r="A25" s="151">
        <v>14</v>
      </c>
      <c r="B25" s="152" t="s">
        <v>103</v>
      </c>
      <c r="C25" s="153" t="s">
        <v>104</v>
      </c>
      <c r="D25" s="154" t="s">
        <v>74</v>
      </c>
      <c r="E25" s="155">
        <v>393.6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14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1.694E-2</v>
      </c>
    </row>
    <row r="26" spans="1:104" x14ac:dyDescent="0.2">
      <c r="A26" s="151">
        <v>15</v>
      </c>
      <c r="B26" s="152" t="s">
        <v>105</v>
      </c>
      <c r="C26" s="153" t="s">
        <v>106</v>
      </c>
      <c r="D26" s="154" t="s">
        <v>107</v>
      </c>
      <c r="E26" s="155">
        <v>260.86</v>
      </c>
      <c r="F26" s="155">
        <v>0</v>
      </c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15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4.3099999999999996E-3</v>
      </c>
    </row>
    <row r="27" spans="1:104" x14ac:dyDescent="0.2">
      <c r="A27" s="157"/>
      <c r="B27" s="158" t="s">
        <v>67</v>
      </c>
      <c r="C27" s="159" t="str">
        <f>CONCATENATE(B24," ",C24)</f>
        <v>61 Upravy povrchů vnitřní</v>
      </c>
      <c r="D27" s="157"/>
      <c r="E27" s="160"/>
      <c r="F27" s="160"/>
      <c r="G27" s="161">
        <f>SUM(G24:G26)</f>
        <v>0</v>
      </c>
      <c r="O27" s="150">
        <v>4</v>
      </c>
      <c r="BA27" s="162">
        <f>SUM(BA24:BA26)</f>
        <v>0</v>
      </c>
      <c r="BB27" s="162">
        <f>SUM(BB24:BB26)</f>
        <v>0</v>
      </c>
      <c r="BC27" s="162">
        <f>SUM(BC24:BC26)</f>
        <v>0</v>
      </c>
      <c r="BD27" s="162">
        <f>SUM(BD24:BD26)</f>
        <v>0</v>
      </c>
      <c r="BE27" s="162">
        <f>SUM(BE24:BE26)</f>
        <v>0</v>
      </c>
    </row>
    <row r="28" spans="1:104" x14ac:dyDescent="0.2">
      <c r="A28" s="143" t="s">
        <v>65</v>
      </c>
      <c r="B28" s="144" t="s">
        <v>108</v>
      </c>
      <c r="C28" s="145" t="s">
        <v>109</v>
      </c>
      <c r="D28" s="146"/>
      <c r="E28" s="147"/>
      <c r="F28" s="147"/>
      <c r="G28" s="148"/>
      <c r="H28" s="149"/>
      <c r="I28" s="149"/>
      <c r="O28" s="150">
        <v>1</v>
      </c>
    </row>
    <row r="29" spans="1:104" x14ac:dyDescent="0.2">
      <c r="A29" s="151">
        <v>16</v>
      </c>
      <c r="B29" s="152" t="s">
        <v>110</v>
      </c>
      <c r="C29" s="153" t="s">
        <v>111</v>
      </c>
      <c r="D29" s="154" t="s">
        <v>112</v>
      </c>
      <c r="E29" s="155">
        <v>2</v>
      </c>
      <c r="F29" s="155">
        <v>0</v>
      </c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16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2.2610000000000001</v>
      </c>
    </row>
    <row r="30" spans="1:104" ht="22.5" x14ac:dyDescent="0.2">
      <c r="A30" s="151">
        <v>17</v>
      </c>
      <c r="B30" s="152" t="s">
        <v>113</v>
      </c>
      <c r="C30" s="153" t="s">
        <v>114</v>
      </c>
      <c r="D30" s="154" t="s">
        <v>74</v>
      </c>
      <c r="E30" s="155">
        <v>484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17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1.035E-2</v>
      </c>
    </row>
    <row r="31" spans="1:104" x14ac:dyDescent="0.2">
      <c r="A31" s="157"/>
      <c r="B31" s="158" t="s">
        <v>67</v>
      </c>
      <c r="C31" s="159" t="str">
        <f>CONCATENATE(B28," ",C28)</f>
        <v>63 Podlahy a podlahové konstrukce</v>
      </c>
      <c r="D31" s="157"/>
      <c r="E31" s="160"/>
      <c r="F31" s="160"/>
      <c r="G31" s="161">
        <f>SUM(G28:G30)</f>
        <v>0</v>
      </c>
      <c r="O31" s="150">
        <v>4</v>
      </c>
      <c r="BA31" s="162">
        <f>SUM(BA28:BA30)</f>
        <v>0</v>
      </c>
      <c r="BB31" s="162">
        <f>SUM(BB28:BB30)</f>
        <v>0</v>
      </c>
      <c r="BC31" s="162">
        <f>SUM(BC28:BC30)</f>
        <v>0</v>
      </c>
      <c r="BD31" s="162">
        <f>SUM(BD28:BD30)</f>
        <v>0</v>
      </c>
      <c r="BE31" s="162">
        <f>SUM(BE28:BE30)</f>
        <v>0</v>
      </c>
    </row>
    <row r="32" spans="1:104" x14ac:dyDescent="0.2">
      <c r="A32" s="143" t="s">
        <v>65</v>
      </c>
      <c r="B32" s="144" t="s">
        <v>115</v>
      </c>
      <c r="C32" s="145" t="s">
        <v>116</v>
      </c>
      <c r="D32" s="146"/>
      <c r="E32" s="147"/>
      <c r="F32" s="147"/>
      <c r="G32" s="148"/>
      <c r="H32" s="149"/>
      <c r="I32" s="149"/>
      <c r="O32" s="150">
        <v>1</v>
      </c>
    </row>
    <row r="33" spans="1:104" x14ac:dyDescent="0.2">
      <c r="A33" s="151">
        <v>18</v>
      </c>
      <c r="B33" s="152" t="s">
        <v>117</v>
      </c>
      <c r="C33" s="153" t="s">
        <v>118</v>
      </c>
      <c r="D33" s="154" t="s">
        <v>119</v>
      </c>
      <c r="E33" s="155">
        <v>2</v>
      </c>
      <c r="F33" s="155">
        <v>0</v>
      </c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18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1.891E-2</v>
      </c>
    </row>
    <row r="34" spans="1:104" x14ac:dyDescent="0.2">
      <c r="A34" s="151">
        <v>19</v>
      </c>
      <c r="B34" s="152" t="s">
        <v>120</v>
      </c>
      <c r="C34" s="153" t="s">
        <v>121</v>
      </c>
      <c r="D34" s="154" t="s">
        <v>66</v>
      </c>
      <c r="E34" s="155">
        <v>2</v>
      </c>
      <c r="F34" s="155">
        <v>0</v>
      </c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19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x14ac:dyDescent="0.2">
      <c r="A35" s="157"/>
      <c r="B35" s="158" t="s">
        <v>67</v>
      </c>
      <c r="C35" s="159" t="str">
        <f>CONCATENATE(B32," ",C32)</f>
        <v>64 Výplně otvorů</v>
      </c>
      <c r="D35" s="157"/>
      <c r="E35" s="160"/>
      <c r="F35" s="160"/>
      <c r="G35" s="161">
        <f>SUM(G32:G34)</f>
        <v>0</v>
      </c>
      <c r="O35" s="150">
        <v>4</v>
      </c>
      <c r="BA35" s="162">
        <f>SUM(BA32:BA34)</f>
        <v>0</v>
      </c>
      <c r="BB35" s="162">
        <f>SUM(BB32:BB34)</f>
        <v>0</v>
      </c>
      <c r="BC35" s="162">
        <f>SUM(BC32:BC34)</f>
        <v>0</v>
      </c>
      <c r="BD35" s="162">
        <f>SUM(BD32:BD34)</f>
        <v>0</v>
      </c>
      <c r="BE35" s="162">
        <f>SUM(BE32:BE34)</f>
        <v>0</v>
      </c>
    </row>
    <row r="36" spans="1:104" x14ac:dyDescent="0.2">
      <c r="A36" s="143" t="s">
        <v>65</v>
      </c>
      <c r="B36" s="144" t="s">
        <v>122</v>
      </c>
      <c r="C36" s="145" t="s">
        <v>123</v>
      </c>
      <c r="D36" s="146"/>
      <c r="E36" s="147"/>
      <c r="F36" s="147"/>
      <c r="G36" s="148"/>
      <c r="H36" s="149"/>
      <c r="I36" s="149"/>
      <c r="O36" s="150">
        <v>1</v>
      </c>
    </row>
    <row r="37" spans="1:104" x14ac:dyDescent="0.2">
      <c r="A37" s="151">
        <v>20</v>
      </c>
      <c r="B37" s="152" t="s">
        <v>124</v>
      </c>
      <c r="C37" s="153" t="s">
        <v>125</v>
      </c>
      <c r="D37" s="154" t="s">
        <v>74</v>
      </c>
      <c r="E37" s="155">
        <v>484</v>
      </c>
      <c r="F37" s="155">
        <v>0</v>
      </c>
      <c r="G37" s="156">
        <f t="shared" ref="G37:G43" si="6">E37*F37</f>
        <v>0</v>
      </c>
      <c r="O37" s="150">
        <v>2</v>
      </c>
      <c r="AA37" s="123">
        <v>12</v>
      </c>
      <c r="AB37" s="123">
        <v>0</v>
      </c>
      <c r="AC37" s="123">
        <v>20</v>
      </c>
      <c r="AZ37" s="123">
        <v>1</v>
      </c>
      <c r="BA37" s="123">
        <f t="shared" ref="BA37:BA43" si="7">IF(AZ37=1,G37,0)</f>
        <v>0</v>
      </c>
      <c r="BB37" s="123">
        <f t="shared" ref="BB37:BB43" si="8">IF(AZ37=2,G37,0)</f>
        <v>0</v>
      </c>
      <c r="BC37" s="123">
        <f t="shared" ref="BC37:BC43" si="9">IF(AZ37=3,G37,0)</f>
        <v>0</v>
      </c>
      <c r="BD37" s="123">
        <f t="shared" ref="BD37:BD43" si="10">IF(AZ37=4,G37,0)</f>
        <v>0</v>
      </c>
      <c r="BE37" s="123">
        <f t="shared" ref="BE37:BE43" si="11">IF(AZ37=5,G37,0)</f>
        <v>0</v>
      </c>
      <c r="CZ37" s="123">
        <v>4.0629999999999999E-2</v>
      </c>
    </row>
    <row r="38" spans="1:104" x14ac:dyDescent="0.2">
      <c r="A38" s="151">
        <v>21</v>
      </c>
      <c r="B38" s="152" t="s">
        <v>126</v>
      </c>
      <c r="C38" s="153" t="s">
        <v>127</v>
      </c>
      <c r="D38" s="154" t="s">
        <v>74</v>
      </c>
      <c r="E38" s="155">
        <v>136.392</v>
      </c>
      <c r="F38" s="155">
        <v>0</v>
      </c>
      <c r="G38" s="156">
        <f t="shared" si="6"/>
        <v>0</v>
      </c>
      <c r="O38" s="150">
        <v>2</v>
      </c>
      <c r="AA38" s="123">
        <v>12</v>
      </c>
      <c r="AB38" s="123">
        <v>0</v>
      </c>
      <c r="AC38" s="123">
        <v>21</v>
      </c>
      <c r="AZ38" s="123">
        <v>1</v>
      </c>
      <c r="BA38" s="123">
        <f t="shared" si="7"/>
        <v>0</v>
      </c>
      <c r="BB38" s="123">
        <f t="shared" si="8"/>
        <v>0</v>
      </c>
      <c r="BC38" s="123">
        <f t="shared" si="9"/>
        <v>0</v>
      </c>
      <c r="BD38" s="123">
        <f t="shared" si="10"/>
        <v>0</v>
      </c>
      <c r="BE38" s="123">
        <f t="shared" si="11"/>
        <v>0</v>
      </c>
      <c r="CZ38" s="123">
        <v>5.0000000000000002E-5</v>
      </c>
    </row>
    <row r="39" spans="1:104" x14ac:dyDescent="0.2">
      <c r="A39" s="151">
        <v>22</v>
      </c>
      <c r="B39" s="152" t="s">
        <v>128</v>
      </c>
      <c r="C39" s="153" t="s">
        <v>129</v>
      </c>
      <c r="D39" s="154" t="s">
        <v>119</v>
      </c>
      <c r="E39" s="155">
        <v>12</v>
      </c>
      <c r="F39" s="155">
        <v>0</v>
      </c>
      <c r="G39" s="156">
        <f t="shared" si="6"/>
        <v>0</v>
      </c>
      <c r="O39" s="150">
        <v>2</v>
      </c>
      <c r="AA39" s="123">
        <v>12</v>
      </c>
      <c r="AB39" s="123">
        <v>0</v>
      </c>
      <c r="AC39" s="123">
        <v>22</v>
      </c>
      <c r="AZ39" s="123">
        <v>1</v>
      </c>
      <c r="BA39" s="123">
        <f t="shared" si="7"/>
        <v>0</v>
      </c>
      <c r="BB39" s="123">
        <f t="shared" si="8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5.9999999999999995E-4</v>
      </c>
    </row>
    <row r="40" spans="1:104" x14ac:dyDescent="0.2">
      <c r="A40" s="151">
        <v>23</v>
      </c>
      <c r="B40" s="152" t="s">
        <v>130</v>
      </c>
      <c r="C40" s="153" t="s">
        <v>131</v>
      </c>
      <c r="D40" s="154" t="s">
        <v>107</v>
      </c>
      <c r="E40" s="155">
        <v>113.66</v>
      </c>
      <c r="F40" s="155">
        <v>0</v>
      </c>
      <c r="G40" s="156">
        <f t="shared" si="6"/>
        <v>0</v>
      </c>
      <c r="O40" s="150">
        <v>2</v>
      </c>
      <c r="AA40" s="123">
        <v>12</v>
      </c>
      <c r="AB40" s="123">
        <v>0</v>
      </c>
      <c r="AC40" s="123">
        <v>23</v>
      </c>
      <c r="AZ40" s="123">
        <v>1</v>
      </c>
      <c r="BA40" s="123">
        <f t="shared" si="7"/>
        <v>0</v>
      </c>
      <c r="BB40" s="123">
        <f t="shared" si="8"/>
        <v>0</v>
      </c>
      <c r="BC40" s="123">
        <f t="shared" si="9"/>
        <v>0</v>
      </c>
      <c r="BD40" s="123">
        <f t="shared" si="10"/>
        <v>0</v>
      </c>
      <c r="BE40" s="123">
        <f t="shared" si="11"/>
        <v>0</v>
      </c>
      <c r="CZ40" s="123">
        <v>4.5539999999999997E-2</v>
      </c>
    </row>
    <row r="41" spans="1:104" x14ac:dyDescent="0.2">
      <c r="A41" s="151">
        <v>24</v>
      </c>
      <c r="B41" s="152" t="s">
        <v>132</v>
      </c>
      <c r="C41" s="153" t="s">
        <v>133</v>
      </c>
      <c r="D41" s="154" t="s">
        <v>134</v>
      </c>
      <c r="E41" s="155">
        <v>90</v>
      </c>
      <c r="F41" s="155">
        <v>0</v>
      </c>
      <c r="G41" s="156">
        <f t="shared" si="6"/>
        <v>0</v>
      </c>
      <c r="O41" s="150">
        <v>2</v>
      </c>
      <c r="AA41" s="123">
        <v>12</v>
      </c>
      <c r="AB41" s="123">
        <v>0</v>
      </c>
      <c r="AC41" s="123">
        <v>24</v>
      </c>
      <c r="AZ41" s="123">
        <v>1</v>
      </c>
      <c r="BA41" s="123">
        <f t="shared" si="7"/>
        <v>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0</v>
      </c>
    </row>
    <row r="42" spans="1:104" ht="22.5" x14ac:dyDescent="0.2">
      <c r="A42" s="151">
        <v>25</v>
      </c>
      <c r="B42" s="152" t="s">
        <v>135</v>
      </c>
      <c r="C42" s="153" t="s">
        <v>136</v>
      </c>
      <c r="D42" s="154" t="s">
        <v>137</v>
      </c>
      <c r="E42" s="155">
        <v>1</v>
      </c>
      <c r="F42" s="155">
        <v>0</v>
      </c>
      <c r="G42" s="156">
        <f t="shared" si="6"/>
        <v>0</v>
      </c>
      <c r="O42" s="150">
        <v>2</v>
      </c>
      <c r="AA42" s="123">
        <v>12</v>
      </c>
      <c r="AB42" s="123">
        <v>0</v>
      </c>
      <c r="AC42" s="123">
        <v>25</v>
      </c>
      <c r="AZ42" s="123">
        <v>1</v>
      </c>
      <c r="BA42" s="123">
        <f t="shared" si="7"/>
        <v>0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0</v>
      </c>
    </row>
    <row r="43" spans="1:104" x14ac:dyDescent="0.2">
      <c r="A43" s="151">
        <v>26</v>
      </c>
      <c r="B43" s="152" t="s">
        <v>138</v>
      </c>
      <c r="C43" s="153" t="s">
        <v>139</v>
      </c>
      <c r="D43" s="154" t="s">
        <v>137</v>
      </c>
      <c r="E43" s="155">
        <v>1</v>
      </c>
      <c r="F43" s="155">
        <v>0</v>
      </c>
      <c r="G43" s="156">
        <f t="shared" si="6"/>
        <v>0</v>
      </c>
      <c r="O43" s="150">
        <v>2</v>
      </c>
      <c r="AA43" s="123">
        <v>12</v>
      </c>
      <c r="AB43" s="123">
        <v>0</v>
      </c>
      <c r="AC43" s="123">
        <v>26</v>
      </c>
      <c r="AZ43" s="123">
        <v>1</v>
      </c>
      <c r="BA43" s="123">
        <f t="shared" si="7"/>
        <v>0</v>
      </c>
      <c r="BB43" s="123">
        <f t="shared" si="8"/>
        <v>0</v>
      </c>
      <c r="BC43" s="123">
        <f t="shared" si="9"/>
        <v>0</v>
      </c>
      <c r="BD43" s="123">
        <f t="shared" si="10"/>
        <v>0</v>
      </c>
      <c r="BE43" s="123">
        <f t="shared" si="11"/>
        <v>0</v>
      </c>
      <c r="CZ43" s="123">
        <v>0</v>
      </c>
    </row>
    <row r="44" spans="1:104" x14ac:dyDescent="0.2">
      <c r="A44" s="157"/>
      <c r="B44" s="158" t="s">
        <v>67</v>
      </c>
      <c r="C44" s="159" t="str">
        <f>CONCATENATE(B36," ",C36)</f>
        <v>94 Lešení a stavební výtahy</v>
      </c>
      <c r="D44" s="157"/>
      <c r="E44" s="160"/>
      <c r="F44" s="160"/>
      <c r="G44" s="161">
        <f>SUM(G36:G43)</f>
        <v>0</v>
      </c>
      <c r="O44" s="150">
        <v>4</v>
      </c>
      <c r="BA44" s="162">
        <f>SUM(BA36:BA43)</f>
        <v>0</v>
      </c>
      <c r="BB44" s="162">
        <f>SUM(BB36:BB43)</f>
        <v>0</v>
      </c>
      <c r="BC44" s="162">
        <f>SUM(BC36:BC43)</f>
        <v>0</v>
      </c>
      <c r="BD44" s="162">
        <f>SUM(BD36:BD43)</f>
        <v>0</v>
      </c>
      <c r="BE44" s="162">
        <f>SUM(BE36:BE43)</f>
        <v>0</v>
      </c>
    </row>
    <row r="45" spans="1:104" x14ac:dyDescent="0.2">
      <c r="A45" s="143" t="s">
        <v>65</v>
      </c>
      <c r="B45" s="144" t="s">
        <v>140</v>
      </c>
      <c r="C45" s="145" t="s">
        <v>141</v>
      </c>
      <c r="D45" s="146"/>
      <c r="E45" s="147"/>
      <c r="F45" s="147"/>
      <c r="G45" s="148"/>
      <c r="H45" s="149"/>
      <c r="I45" s="149"/>
      <c r="O45" s="150">
        <v>1</v>
      </c>
    </row>
    <row r="46" spans="1:104" x14ac:dyDescent="0.2">
      <c r="A46" s="151">
        <v>27</v>
      </c>
      <c r="B46" s="152" t="s">
        <v>142</v>
      </c>
      <c r="C46" s="153" t="s">
        <v>143</v>
      </c>
      <c r="D46" s="154" t="s">
        <v>74</v>
      </c>
      <c r="E46" s="155">
        <v>484</v>
      </c>
      <c r="F46" s="155">
        <v>0</v>
      </c>
      <c r="G46" s="156">
        <f>E46*F46</f>
        <v>0</v>
      </c>
      <c r="O46" s="150">
        <v>2</v>
      </c>
      <c r="AA46" s="123">
        <v>12</v>
      </c>
      <c r="AB46" s="123">
        <v>0</v>
      </c>
      <c r="AC46" s="123">
        <v>27</v>
      </c>
      <c r="AZ46" s="123">
        <v>1</v>
      </c>
      <c r="BA46" s="123">
        <f>IF(AZ46=1,G46,0)</f>
        <v>0</v>
      </c>
      <c r="BB46" s="123">
        <f>IF(AZ46=2,G46,0)</f>
        <v>0</v>
      </c>
      <c r="BC46" s="123">
        <f>IF(AZ46=3,G46,0)</f>
        <v>0</v>
      </c>
      <c r="BD46" s="123">
        <f>IF(AZ46=4,G46,0)</f>
        <v>0</v>
      </c>
      <c r="BE46" s="123">
        <f>IF(AZ46=5,G46,0)</f>
        <v>0</v>
      </c>
      <c r="CZ46" s="123">
        <v>4.0000000000000003E-5</v>
      </c>
    </row>
    <row r="47" spans="1:104" ht="22.5" x14ac:dyDescent="0.2">
      <c r="A47" s="151">
        <v>28</v>
      </c>
      <c r="B47" s="152" t="s">
        <v>144</v>
      </c>
      <c r="C47" s="153" t="s">
        <v>145</v>
      </c>
      <c r="D47" s="154" t="s">
        <v>146</v>
      </c>
      <c r="E47" s="155">
        <v>64</v>
      </c>
      <c r="F47" s="155">
        <v>0</v>
      </c>
      <c r="G47" s="156">
        <f>E47*F47</f>
        <v>0</v>
      </c>
      <c r="O47" s="150">
        <v>2</v>
      </c>
      <c r="AA47" s="123">
        <v>12</v>
      </c>
      <c r="AB47" s="123">
        <v>0</v>
      </c>
      <c r="AC47" s="123">
        <v>28</v>
      </c>
      <c r="AZ47" s="123">
        <v>1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Z47" s="123">
        <v>4.0000000000000003E-5</v>
      </c>
    </row>
    <row r="48" spans="1:104" ht="22.5" x14ac:dyDescent="0.2">
      <c r="A48" s="151">
        <v>29</v>
      </c>
      <c r="B48" s="152" t="s">
        <v>147</v>
      </c>
      <c r="C48" s="153" t="s">
        <v>148</v>
      </c>
      <c r="D48" s="154" t="s">
        <v>146</v>
      </c>
      <c r="E48" s="155">
        <v>128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29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0</v>
      </c>
    </row>
    <row r="49" spans="1:104" x14ac:dyDescent="0.2">
      <c r="A49" s="157"/>
      <c r="B49" s="158" t="s">
        <v>67</v>
      </c>
      <c r="C49" s="159" t="str">
        <f>CONCATENATE(B45," ",C45)</f>
        <v>95 Dokončovací kce na pozem.stav.</v>
      </c>
      <c r="D49" s="157"/>
      <c r="E49" s="160"/>
      <c r="F49" s="160"/>
      <c r="G49" s="161">
        <f>SUM(G45:G48)</f>
        <v>0</v>
      </c>
      <c r="O49" s="150">
        <v>4</v>
      </c>
      <c r="BA49" s="162">
        <f>SUM(BA45:BA48)</f>
        <v>0</v>
      </c>
      <c r="BB49" s="162">
        <f>SUM(BB45:BB48)</f>
        <v>0</v>
      </c>
      <c r="BC49" s="162">
        <f>SUM(BC45:BC48)</f>
        <v>0</v>
      </c>
      <c r="BD49" s="162">
        <f>SUM(BD45:BD48)</f>
        <v>0</v>
      </c>
      <c r="BE49" s="162">
        <f>SUM(BE45:BE48)</f>
        <v>0</v>
      </c>
    </row>
    <row r="50" spans="1:104" x14ac:dyDescent="0.2">
      <c r="A50" s="143" t="s">
        <v>65</v>
      </c>
      <c r="B50" s="144" t="s">
        <v>149</v>
      </c>
      <c r="C50" s="145" t="s">
        <v>150</v>
      </c>
      <c r="D50" s="146"/>
      <c r="E50" s="147"/>
      <c r="F50" s="147"/>
      <c r="G50" s="148"/>
      <c r="H50" s="149"/>
      <c r="I50" s="149"/>
      <c r="O50" s="150">
        <v>1</v>
      </c>
    </row>
    <row r="51" spans="1:104" x14ac:dyDescent="0.2">
      <c r="A51" s="151">
        <v>30</v>
      </c>
      <c r="B51" s="152" t="s">
        <v>151</v>
      </c>
      <c r="C51" s="153" t="s">
        <v>152</v>
      </c>
      <c r="D51" s="154" t="s">
        <v>74</v>
      </c>
      <c r="E51" s="155">
        <v>6.4</v>
      </c>
      <c r="F51" s="155">
        <v>0</v>
      </c>
      <c r="G51" s="156">
        <f t="shared" ref="G51:G57" si="12">E51*F51</f>
        <v>0</v>
      </c>
      <c r="O51" s="150">
        <v>2</v>
      </c>
      <c r="AA51" s="123">
        <v>12</v>
      </c>
      <c r="AB51" s="123">
        <v>0</v>
      </c>
      <c r="AC51" s="123">
        <v>30</v>
      </c>
      <c r="AZ51" s="123">
        <v>1</v>
      </c>
      <c r="BA51" s="123">
        <f t="shared" ref="BA51:BA57" si="13">IF(AZ51=1,G51,0)</f>
        <v>0</v>
      </c>
      <c r="BB51" s="123">
        <f t="shared" ref="BB51:BB57" si="14">IF(AZ51=2,G51,0)</f>
        <v>0</v>
      </c>
      <c r="BC51" s="123">
        <f t="shared" ref="BC51:BC57" si="15">IF(AZ51=3,G51,0)</f>
        <v>0</v>
      </c>
      <c r="BD51" s="123">
        <f t="shared" ref="BD51:BD57" si="16">IF(AZ51=4,G51,0)</f>
        <v>0</v>
      </c>
      <c r="BE51" s="123">
        <f t="shared" ref="BE51:BE57" si="17">IF(AZ51=5,G51,0)</f>
        <v>0</v>
      </c>
      <c r="CZ51" s="123">
        <v>1.17E-3</v>
      </c>
    </row>
    <row r="52" spans="1:104" ht="22.5" x14ac:dyDescent="0.2">
      <c r="A52" s="151">
        <v>31</v>
      </c>
      <c r="B52" s="152" t="s">
        <v>153</v>
      </c>
      <c r="C52" s="153" t="s">
        <v>154</v>
      </c>
      <c r="D52" s="154" t="s">
        <v>119</v>
      </c>
      <c r="E52" s="155">
        <v>106</v>
      </c>
      <c r="F52" s="155">
        <v>0</v>
      </c>
      <c r="G52" s="156">
        <f t="shared" si="12"/>
        <v>0</v>
      </c>
      <c r="O52" s="150">
        <v>2</v>
      </c>
      <c r="AA52" s="123">
        <v>12</v>
      </c>
      <c r="AB52" s="123">
        <v>0</v>
      </c>
      <c r="AC52" s="123">
        <v>31</v>
      </c>
      <c r="AZ52" s="123">
        <v>1</v>
      </c>
      <c r="BA52" s="123">
        <f t="shared" si="13"/>
        <v>0</v>
      </c>
      <c r="BB52" s="123">
        <f t="shared" si="14"/>
        <v>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0</v>
      </c>
    </row>
    <row r="53" spans="1:104" x14ac:dyDescent="0.2">
      <c r="A53" s="151">
        <v>32</v>
      </c>
      <c r="B53" s="152" t="s">
        <v>155</v>
      </c>
      <c r="C53" s="153" t="s">
        <v>156</v>
      </c>
      <c r="D53" s="154" t="s">
        <v>74</v>
      </c>
      <c r="E53" s="155">
        <v>39</v>
      </c>
      <c r="F53" s="155">
        <v>0</v>
      </c>
      <c r="G53" s="156">
        <f t="shared" si="12"/>
        <v>0</v>
      </c>
      <c r="O53" s="150">
        <v>2</v>
      </c>
      <c r="AA53" s="123">
        <v>12</v>
      </c>
      <c r="AB53" s="123">
        <v>0</v>
      </c>
      <c r="AC53" s="123">
        <v>32</v>
      </c>
      <c r="AZ53" s="123">
        <v>1</v>
      </c>
      <c r="BA53" s="123">
        <f t="shared" si="13"/>
        <v>0</v>
      </c>
      <c r="BB53" s="123">
        <f t="shared" si="14"/>
        <v>0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1E-3</v>
      </c>
    </row>
    <row r="54" spans="1:104" x14ac:dyDescent="0.2">
      <c r="A54" s="151">
        <v>33</v>
      </c>
      <c r="B54" s="152" t="s">
        <v>157</v>
      </c>
      <c r="C54" s="153" t="s">
        <v>158</v>
      </c>
      <c r="D54" s="154" t="s">
        <v>74</v>
      </c>
      <c r="E54" s="155">
        <v>40.92</v>
      </c>
      <c r="F54" s="155">
        <v>0</v>
      </c>
      <c r="G54" s="156">
        <f t="shared" si="12"/>
        <v>0</v>
      </c>
      <c r="O54" s="150">
        <v>2</v>
      </c>
      <c r="AA54" s="123">
        <v>12</v>
      </c>
      <c r="AB54" s="123">
        <v>0</v>
      </c>
      <c r="AC54" s="123">
        <v>33</v>
      </c>
      <c r="AZ54" s="123">
        <v>1</v>
      </c>
      <c r="BA54" s="123">
        <f t="shared" si="13"/>
        <v>0</v>
      </c>
      <c r="BB54" s="123">
        <f t="shared" si="14"/>
        <v>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0</v>
      </c>
    </row>
    <row r="55" spans="1:104" x14ac:dyDescent="0.2">
      <c r="A55" s="151">
        <v>34</v>
      </c>
      <c r="B55" s="152" t="s">
        <v>159</v>
      </c>
      <c r="C55" s="153" t="s">
        <v>160</v>
      </c>
      <c r="D55" s="154" t="s">
        <v>74</v>
      </c>
      <c r="E55" s="155">
        <v>40.92</v>
      </c>
      <c r="F55" s="155">
        <v>0</v>
      </c>
      <c r="G55" s="156">
        <f t="shared" si="12"/>
        <v>0</v>
      </c>
      <c r="O55" s="150">
        <v>2</v>
      </c>
      <c r="AA55" s="123">
        <v>12</v>
      </c>
      <c r="AB55" s="123">
        <v>0</v>
      </c>
      <c r="AC55" s="123">
        <v>34</v>
      </c>
      <c r="AZ55" s="123">
        <v>1</v>
      </c>
      <c r="BA55" s="123">
        <f t="shared" si="13"/>
        <v>0</v>
      </c>
      <c r="BB55" s="123">
        <f t="shared" si="14"/>
        <v>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0</v>
      </c>
    </row>
    <row r="56" spans="1:104" ht="22.5" x14ac:dyDescent="0.2">
      <c r="A56" s="151">
        <v>35</v>
      </c>
      <c r="B56" s="152" t="s">
        <v>161</v>
      </c>
      <c r="C56" s="153" t="s">
        <v>162</v>
      </c>
      <c r="D56" s="154" t="s">
        <v>74</v>
      </c>
      <c r="E56" s="155">
        <v>640.5</v>
      </c>
      <c r="F56" s="155">
        <v>0</v>
      </c>
      <c r="G56" s="156">
        <f t="shared" si="12"/>
        <v>0</v>
      </c>
      <c r="O56" s="150">
        <v>2</v>
      </c>
      <c r="AA56" s="123">
        <v>12</v>
      </c>
      <c r="AB56" s="123">
        <v>0</v>
      </c>
      <c r="AC56" s="123">
        <v>35</v>
      </c>
      <c r="AZ56" s="123">
        <v>1</v>
      </c>
      <c r="BA56" s="123">
        <f t="shared" si="13"/>
        <v>0</v>
      </c>
      <c r="BB56" s="123">
        <f t="shared" si="14"/>
        <v>0</v>
      </c>
      <c r="BC56" s="123">
        <f t="shared" si="15"/>
        <v>0</v>
      </c>
      <c r="BD56" s="123">
        <f t="shared" si="16"/>
        <v>0</v>
      </c>
      <c r="BE56" s="123">
        <f t="shared" si="17"/>
        <v>0</v>
      </c>
      <c r="CZ56" s="123">
        <v>6.7000000000000002E-4</v>
      </c>
    </row>
    <row r="57" spans="1:104" x14ac:dyDescent="0.2">
      <c r="A57" s="151">
        <v>36</v>
      </c>
      <c r="B57" s="152" t="s">
        <v>163</v>
      </c>
      <c r="C57" s="153" t="s">
        <v>164</v>
      </c>
      <c r="D57" s="154" t="s">
        <v>74</v>
      </c>
      <c r="E57" s="155">
        <v>16.600000000000001</v>
      </c>
      <c r="F57" s="155">
        <v>0</v>
      </c>
      <c r="G57" s="156">
        <f t="shared" si="12"/>
        <v>0</v>
      </c>
      <c r="O57" s="150">
        <v>2</v>
      </c>
      <c r="AA57" s="123">
        <v>12</v>
      </c>
      <c r="AB57" s="123">
        <v>0</v>
      </c>
      <c r="AC57" s="123">
        <v>36</v>
      </c>
      <c r="AZ57" s="123">
        <v>1</v>
      </c>
      <c r="BA57" s="123">
        <f t="shared" si="13"/>
        <v>0</v>
      </c>
      <c r="BB57" s="123">
        <f t="shared" si="14"/>
        <v>0</v>
      </c>
      <c r="BC57" s="123">
        <f t="shared" si="15"/>
        <v>0</v>
      </c>
      <c r="BD57" s="123">
        <f t="shared" si="16"/>
        <v>0</v>
      </c>
      <c r="BE57" s="123">
        <f t="shared" si="17"/>
        <v>0</v>
      </c>
      <c r="CZ57" s="123">
        <v>6.7000000000000002E-4</v>
      </c>
    </row>
    <row r="58" spans="1:104" x14ac:dyDescent="0.2">
      <c r="A58" s="157"/>
      <c r="B58" s="158" t="s">
        <v>67</v>
      </c>
      <c r="C58" s="159" t="str">
        <f>CONCATENATE(B50," ",C50)</f>
        <v>96 Bourání konstrukcí</v>
      </c>
      <c r="D58" s="157"/>
      <c r="E58" s="160"/>
      <c r="F58" s="160"/>
      <c r="G58" s="161">
        <f>SUM(G50:G57)</f>
        <v>0</v>
      </c>
      <c r="O58" s="150">
        <v>4</v>
      </c>
      <c r="BA58" s="162">
        <f>SUM(BA50:BA57)</f>
        <v>0</v>
      </c>
      <c r="BB58" s="162">
        <f>SUM(BB50:BB57)</f>
        <v>0</v>
      </c>
      <c r="BC58" s="162">
        <f>SUM(BC50:BC57)</f>
        <v>0</v>
      </c>
      <c r="BD58" s="162">
        <f>SUM(BD50:BD57)</f>
        <v>0</v>
      </c>
      <c r="BE58" s="162">
        <f>SUM(BE50:BE57)</f>
        <v>0</v>
      </c>
    </row>
    <row r="59" spans="1:104" x14ac:dyDescent="0.2">
      <c r="A59" s="143" t="s">
        <v>65</v>
      </c>
      <c r="B59" s="144" t="s">
        <v>165</v>
      </c>
      <c r="C59" s="145" t="s">
        <v>166</v>
      </c>
      <c r="D59" s="146"/>
      <c r="E59" s="147"/>
      <c r="F59" s="147"/>
      <c r="G59" s="148"/>
      <c r="H59" s="149"/>
      <c r="I59" s="149"/>
      <c r="O59" s="150">
        <v>1</v>
      </c>
    </row>
    <row r="60" spans="1:104" ht="22.5" x14ac:dyDescent="0.2">
      <c r="A60" s="151">
        <v>37</v>
      </c>
      <c r="B60" s="152" t="s">
        <v>167</v>
      </c>
      <c r="C60" s="153" t="s">
        <v>168</v>
      </c>
      <c r="D60" s="154" t="s">
        <v>107</v>
      </c>
      <c r="E60" s="155">
        <v>140</v>
      </c>
      <c r="F60" s="155">
        <v>0</v>
      </c>
      <c r="G60" s="156">
        <f>E60*F60</f>
        <v>0</v>
      </c>
      <c r="O60" s="150">
        <v>2</v>
      </c>
      <c r="AA60" s="123">
        <v>12</v>
      </c>
      <c r="AB60" s="123">
        <v>0</v>
      </c>
      <c r="AC60" s="123">
        <v>37</v>
      </c>
      <c r="AZ60" s="123">
        <v>1</v>
      </c>
      <c r="BA60" s="123">
        <f>IF(AZ60=1,G60,0)</f>
        <v>0</v>
      </c>
      <c r="BB60" s="123">
        <f>IF(AZ60=2,G60,0)</f>
        <v>0</v>
      </c>
      <c r="BC60" s="123">
        <f>IF(AZ60=3,G60,0)</f>
        <v>0</v>
      </c>
      <c r="BD60" s="123">
        <f>IF(AZ60=4,G60,0)</f>
        <v>0</v>
      </c>
      <c r="BE60" s="123">
        <f>IF(AZ60=5,G60,0)</f>
        <v>0</v>
      </c>
      <c r="CZ60" s="123">
        <v>4.8999999999999998E-4</v>
      </c>
    </row>
    <row r="61" spans="1:104" x14ac:dyDescent="0.2">
      <c r="A61" s="151">
        <v>38</v>
      </c>
      <c r="B61" s="152" t="s">
        <v>169</v>
      </c>
      <c r="C61" s="153" t="s">
        <v>170</v>
      </c>
      <c r="D61" s="154" t="s">
        <v>74</v>
      </c>
      <c r="E61" s="155">
        <v>60</v>
      </c>
      <c r="F61" s="155">
        <v>0</v>
      </c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38</v>
      </c>
      <c r="AZ61" s="123">
        <v>1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0</v>
      </c>
    </row>
    <row r="62" spans="1:104" x14ac:dyDescent="0.2">
      <c r="A62" s="151">
        <v>39</v>
      </c>
      <c r="B62" s="152" t="s">
        <v>171</v>
      </c>
      <c r="C62" s="153" t="s">
        <v>172</v>
      </c>
      <c r="D62" s="154" t="s">
        <v>74</v>
      </c>
      <c r="E62" s="155">
        <v>180.8</v>
      </c>
      <c r="F62" s="155">
        <v>0</v>
      </c>
      <c r="G62" s="156">
        <f>E62*F62</f>
        <v>0</v>
      </c>
      <c r="O62" s="150">
        <v>2</v>
      </c>
      <c r="AA62" s="123">
        <v>12</v>
      </c>
      <c r="AB62" s="123">
        <v>0</v>
      </c>
      <c r="AC62" s="123">
        <v>39</v>
      </c>
      <c r="AZ62" s="123">
        <v>1</v>
      </c>
      <c r="BA62" s="123">
        <f>IF(AZ62=1,G62,0)</f>
        <v>0</v>
      </c>
      <c r="BB62" s="123">
        <f>IF(AZ62=2,G62,0)</f>
        <v>0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0</v>
      </c>
    </row>
    <row r="63" spans="1:104" x14ac:dyDescent="0.2">
      <c r="A63" s="157"/>
      <c r="B63" s="158" t="s">
        <v>67</v>
      </c>
      <c r="C63" s="159" t="str">
        <f>CONCATENATE(B59," ",C59)</f>
        <v>97 Prorážení otvorů</v>
      </c>
      <c r="D63" s="157"/>
      <c r="E63" s="160"/>
      <c r="F63" s="160"/>
      <c r="G63" s="161">
        <f>SUM(G59:G62)</f>
        <v>0</v>
      </c>
      <c r="O63" s="150">
        <v>4</v>
      </c>
      <c r="BA63" s="162">
        <f>SUM(BA59:BA62)</f>
        <v>0</v>
      </c>
      <c r="BB63" s="162">
        <f>SUM(BB59:BB62)</f>
        <v>0</v>
      </c>
      <c r="BC63" s="162">
        <f>SUM(BC59:BC62)</f>
        <v>0</v>
      </c>
      <c r="BD63" s="162">
        <f>SUM(BD59:BD62)</f>
        <v>0</v>
      </c>
      <c r="BE63" s="162">
        <f>SUM(BE59:BE62)</f>
        <v>0</v>
      </c>
    </row>
    <row r="64" spans="1:104" x14ac:dyDescent="0.2">
      <c r="A64" s="143" t="s">
        <v>65</v>
      </c>
      <c r="B64" s="144" t="s">
        <v>173</v>
      </c>
      <c r="C64" s="145" t="s">
        <v>174</v>
      </c>
      <c r="D64" s="146"/>
      <c r="E64" s="147"/>
      <c r="F64" s="147"/>
      <c r="G64" s="148"/>
      <c r="H64" s="149"/>
      <c r="I64" s="149"/>
      <c r="O64" s="150">
        <v>1</v>
      </c>
    </row>
    <row r="65" spans="1:104" x14ac:dyDescent="0.2">
      <c r="A65" s="151">
        <v>40</v>
      </c>
      <c r="B65" s="152" t="s">
        <v>175</v>
      </c>
      <c r="C65" s="153" t="s">
        <v>176</v>
      </c>
      <c r="D65" s="154" t="s">
        <v>177</v>
      </c>
      <c r="E65" s="155">
        <v>97.86</v>
      </c>
      <c r="F65" s="155">
        <v>0</v>
      </c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40</v>
      </c>
      <c r="AZ65" s="123">
        <v>1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0</v>
      </c>
    </row>
    <row r="66" spans="1:104" x14ac:dyDescent="0.2">
      <c r="A66" s="157"/>
      <c r="B66" s="158" t="s">
        <v>67</v>
      </c>
      <c r="C66" s="159" t="str">
        <f>CONCATENATE(B64," ",C64)</f>
        <v>99 Staveništní přesun hmot</v>
      </c>
      <c r="D66" s="157"/>
      <c r="E66" s="160"/>
      <c r="F66" s="160"/>
      <c r="G66" s="161">
        <f>SUM(G64:G65)</f>
        <v>0</v>
      </c>
      <c r="O66" s="150">
        <v>4</v>
      </c>
      <c r="BA66" s="162">
        <f>SUM(BA64:BA65)</f>
        <v>0</v>
      </c>
      <c r="BB66" s="162">
        <f>SUM(BB64:BB65)</f>
        <v>0</v>
      </c>
      <c r="BC66" s="162">
        <f>SUM(BC64:BC65)</f>
        <v>0</v>
      </c>
      <c r="BD66" s="162">
        <f>SUM(BD64:BD65)</f>
        <v>0</v>
      </c>
      <c r="BE66" s="162">
        <f>SUM(BE64:BE65)</f>
        <v>0</v>
      </c>
    </row>
    <row r="67" spans="1:104" x14ac:dyDescent="0.2">
      <c r="A67" s="143" t="s">
        <v>65</v>
      </c>
      <c r="B67" s="144" t="s">
        <v>178</v>
      </c>
      <c r="C67" s="145" t="s">
        <v>179</v>
      </c>
      <c r="D67" s="146"/>
      <c r="E67" s="147"/>
      <c r="F67" s="147"/>
      <c r="G67" s="148"/>
      <c r="H67" s="149"/>
      <c r="I67" s="149"/>
      <c r="O67" s="150">
        <v>1</v>
      </c>
    </row>
    <row r="68" spans="1:104" ht="22.5" x14ac:dyDescent="0.2">
      <c r="A68" s="151">
        <v>41</v>
      </c>
      <c r="B68" s="152" t="s">
        <v>180</v>
      </c>
      <c r="C68" s="153" t="s">
        <v>181</v>
      </c>
      <c r="D68" s="154" t="s">
        <v>74</v>
      </c>
      <c r="E68" s="155">
        <v>93.2</v>
      </c>
      <c r="F68" s="155">
        <v>0</v>
      </c>
      <c r="G68" s="156">
        <f>E68*F68</f>
        <v>0</v>
      </c>
      <c r="O68" s="150">
        <v>2</v>
      </c>
      <c r="AA68" s="123">
        <v>12</v>
      </c>
      <c r="AB68" s="123">
        <v>0</v>
      </c>
      <c r="AC68" s="123">
        <v>41</v>
      </c>
      <c r="AZ68" s="123">
        <v>2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2.3999999999999998E-3</v>
      </c>
    </row>
    <row r="69" spans="1:104" x14ac:dyDescent="0.2">
      <c r="A69" s="151">
        <v>42</v>
      </c>
      <c r="B69" s="152" t="s">
        <v>182</v>
      </c>
      <c r="C69" s="153" t="s">
        <v>183</v>
      </c>
      <c r="D69" s="154" t="s">
        <v>177</v>
      </c>
      <c r="E69" s="155">
        <v>0.22</v>
      </c>
      <c r="F69" s="155">
        <v>0</v>
      </c>
      <c r="G69" s="156">
        <f>E69*F69</f>
        <v>0</v>
      </c>
      <c r="O69" s="150">
        <v>2</v>
      </c>
      <c r="AA69" s="123">
        <v>12</v>
      </c>
      <c r="AB69" s="123">
        <v>0</v>
      </c>
      <c r="AC69" s="123">
        <v>42</v>
      </c>
      <c r="AZ69" s="123">
        <v>2</v>
      </c>
      <c r="BA69" s="123">
        <f>IF(AZ69=1,G69,0)</f>
        <v>0</v>
      </c>
      <c r="BB69" s="123">
        <f>IF(AZ69=2,G69,0)</f>
        <v>0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0</v>
      </c>
    </row>
    <row r="70" spans="1:104" x14ac:dyDescent="0.2">
      <c r="A70" s="157"/>
      <c r="B70" s="158" t="s">
        <v>67</v>
      </c>
      <c r="C70" s="159" t="str">
        <f>CONCATENATE(B67," ",C67)</f>
        <v>711 Izolace proti vodě</v>
      </c>
      <c r="D70" s="157"/>
      <c r="E70" s="160"/>
      <c r="F70" s="160"/>
      <c r="G70" s="161">
        <f>SUM(G67:G69)</f>
        <v>0</v>
      </c>
      <c r="O70" s="150">
        <v>4</v>
      </c>
      <c r="BA70" s="162">
        <f>SUM(BA67:BA69)</f>
        <v>0</v>
      </c>
      <c r="BB70" s="162">
        <f>SUM(BB67:BB69)</f>
        <v>0</v>
      </c>
      <c r="BC70" s="162">
        <f>SUM(BC67:BC69)</f>
        <v>0</v>
      </c>
      <c r="BD70" s="162">
        <f>SUM(BD67:BD69)</f>
        <v>0</v>
      </c>
      <c r="BE70" s="162">
        <f>SUM(BE67:BE69)</f>
        <v>0</v>
      </c>
    </row>
    <row r="71" spans="1:104" x14ac:dyDescent="0.2">
      <c r="A71" s="143" t="s">
        <v>65</v>
      </c>
      <c r="B71" s="144" t="s">
        <v>184</v>
      </c>
      <c r="C71" s="145" t="s">
        <v>185</v>
      </c>
      <c r="D71" s="146"/>
      <c r="E71" s="147"/>
      <c r="F71" s="147"/>
      <c r="G71" s="148"/>
      <c r="H71" s="149"/>
      <c r="I71" s="149"/>
      <c r="O71" s="150">
        <v>1</v>
      </c>
    </row>
    <row r="72" spans="1:104" x14ac:dyDescent="0.2">
      <c r="A72" s="151">
        <v>43</v>
      </c>
      <c r="B72" s="152" t="s">
        <v>186</v>
      </c>
      <c r="C72" s="153" t="s">
        <v>187</v>
      </c>
      <c r="D72" s="154" t="s">
        <v>74</v>
      </c>
      <c r="E72" s="155">
        <v>690</v>
      </c>
      <c r="F72" s="155">
        <v>0</v>
      </c>
      <c r="G72" s="156">
        <f t="shared" ref="G72:G82" si="18">E72*F72</f>
        <v>0</v>
      </c>
      <c r="O72" s="150">
        <v>2</v>
      </c>
      <c r="AA72" s="123">
        <v>12</v>
      </c>
      <c r="AB72" s="123">
        <v>0</v>
      </c>
      <c r="AC72" s="123">
        <v>43</v>
      </c>
      <c r="AZ72" s="123">
        <v>2</v>
      </c>
      <c r="BA72" s="123">
        <f t="shared" ref="BA72:BA82" si="19">IF(AZ72=1,G72,0)</f>
        <v>0</v>
      </c>
      <c r="BB72" s="123">
        <f t="shared" ref="BB72:BB82" si="20">IF(AZ72=2,G72,0)</f>
        <v>0</v>
      </c>
      <c r="BC72" s="123">
        <f t="shared" ref="BC72:BC82" si="21">IF(AZ72=3,G72,0)</f>
        <v>0</v>
      </c>
      <c r="BD72" s="123">
        <f t="shared" ref="BD72:BD82" si="22">IF(AZ72=4,G72,0)</f>
        <v>0</v>
      </c>
      <c r="BE72" s="123">
        <f t="shared" ref="BE72:BE82" si="23">IF(AZ72=5,G72,0)</f>
        <v>0</v>
      </c>
      <c r="CZ72" s="123">
        <v>0</v>
      </c>
    </row>
    <row r="73" spans="1:104" x14ac:dyDescent="0.2">
      <c r="A73" s="151">
        <v>44</v>
      </c>
      <c r="B73" s="152" t="s">
        <v>188</v>
      </c>
      <c r="C73" s="153" t="s">
        <v>189</v>
      </c>
      <c r="D73" s="154" t="s">
        <v>74</v>
      </c>
      <c r="E73" s="155">
        <v>437.4</v>
      </c>
      <c r="F73" s="155">
        <v>0</v>
      </c>
      <c r="G73" s="156">
        <f t="shared" si="18"/>
        <v>0</v>
      </c>
      <c r="O73" s="150">
        <v>2</v>
      </c>
      <c r="AA73" s="123">
        <v>12</v>
      </c>
      <c r="AB73" s="123">
        <v>0</v>
      </c>
      <c r="AC73" s="123">
        <v>44</v>
      </c>
      <c r="AZ73" s="123">
        <v>2</v>
      </c>
      <c r="BA73" s="123">
        <f t="shared" si="19"/>
        <v>0</v>
      </c>
      <c r="BB73" s="123">
        <f t="shared" si="20"/>
        <v>0</v>
      </c>
      <c r="BC73" s="123">
        <f t="shared" si="21"/>
        <v>0</v>
      </c>
      <c r="BD73" s="123">
        <f t="shared" si="22"/>
        <v>0</v>
      </c>
      <c r="BE73" s="123">
        <f t="shared" si="23"/>
        <v>0</v>
      </c>
      <c r="CZ73" s="123">
        <v>3.8000000000000002E-4</v>
      </c>
    </row>
    <row r="74" spans="1:104" ht="22.5" x14ac:dyDescent="0.2">
      <c r="A74" s="151">
        <v>45</v>
      </c>
      <c r="B74" s="152" t="s">
        <v>190</v>
      </c>
      <c r="C74" s="153" t="s">
        <v>191</v>
      </c>
      <c r="D74" s="154" t="s">
        <v>74</v>
      </c>
      <c r="E74" s="155">
        <v>269.5</v>
      </c>
      <c r="F74" s="155">
        <v>0</v>
      </c>
      <c r="G74" s="156">
        <f t="shared" si="18"/>
        <v>0</v>
      </c>
      <c r="O74" s="150">
        <v>2</v>
      </c>
      <c r="AA74" s="123">
        <v>12</v>
      </c>
      <c r="AB74" s="123">
        <v>0</v>
      </c>
      <c r="AC74" s="123">
        <v>45</v>
      </c>
      <c r="AZ74" s="123">
        <v>2</v>
      </c>
      <c r="BA74" s="123">
        <f t="shared" si="19"/>
        <v>0</v>
      </c>
      <c r="BB74" s="123">
        <f t="shared" si="20"/>
        <v>0</v>
      </c>
      <c r="BC74" s="123">
        <f t="shared" si="21"/>
        <v>0</v>
      </c>
      <c r="BD74" s="123">
        <f t="shared" si="22"/>
        <v>0</v>
      </c>
      <c r="BE74" s="123">
        <f t="shared" si="23"/>
        <v>0</v>
      </c>
      <c r="CZ74" s="123">
        <v>5.2999999999999998E-4</v>
      </c>
    </row>
    <row r="75" spans="1:104" ht="22.5" x14ac:dyDescent="0.2">
      <c r="A75" s="151">
        <v>46</v>
      </c>
      <c r="B75" s="152" t="s">
        <v>192</v>
      </c>
      <c r="C75" s="153" t="s">
        <v>193</v>
      </c>
      <c r="D75" s="154" t="s">
        <v>74</v>
      </c>
      <c r="E75" s="155">
        <v>270</v>
      </c>
      <c r="F75" s="155">
        <v>0</v>
      </c>
      <c r="G75" s="156">
        <f t="shared" si="18"/>
        <v>0</v>
      </c>
      <c r="O75" s="150">
        <v>2</v>
      </c>
      <c r="AA75" s="123">
        <v>12</v>
      </c>
      <c r="AB75" s="123">
        <v>0</v>
      </c>
      <c r="AC75" s="123">
        <v>46</v>
      </c>
      <c r="AZ75" s="123">
        <v>2</v>
      </c>
      <c r="BA75" s="123">
        <f t="shared" si="19"/>
        <v>0</v>
      </c>
      <c r="BB75" s="123">
        <f t="shared" si="20"/>
        <v>0</v>
      </c>
      <c r="BC75" s="123">
        <f t="shared" si="21"/>
        <v>0</v>
      </c>
      <c r="BD75" s="123">
        <f t="shared" si="22"/>
        <v>0</v>
      </c>
      <c r="BE75" s="123">
        <f t="shared" si="23"/>
        <v>0</v>
      </c>
      <c r="CZ75" s="123">
        <v>5.2999999999999998E-4</v>
      </c>
    </row>
    <row r="76" spans="1:104" ht="22.5" x14ac:dyDescent="0.2">
      <c r="A76" s="151">
        <v>47</v>
      </c>
      <c r="B76" s="152" t="s">
        <v>194</v>
      </c>
      <c r="C76" s="153" t="s">
        <v>195</v>
      </c>
      <c r="D76" s="154" t="s">
        <v>74</v>
      </c>
      <c r="E76" s="155">
        <v>108</v>
      </c>
      <c r="F76" s="155">
        <v>0</v>
      </c>
      <c r="G76" s="156">
        <f t="shared" si="18"/>
        <v>0</v>
      </c>
      <c r="O76" s="150">
        <v>2</v>
      </c>
      <c r="AA76" s="123">
        <v>12</v>
      </c>
      <c r="AB76" s="123">
        <v>0</v>
      </c>
      <c r="AC76" s="123">
        <v>47</v>
      </c>
      <c r="AZ76" s="123">
        <v>2</v>
      </c>
      <c r="BA76" s="123">
        <f t="shared" si="19"/>
        <v>0</v>
      </c>
      <c r="BB76" s="123">
        <f t="shared" si="20"/>
        <v>0</v>
      </c>
      <c r="BC76" s="123">
        <f t="shared" si="21"/>
        <v>0</v>
      </c>
      <c r="BD76" s="123">
        <f t="shared" si="22"/>
        <v>0</v>
      </c>
      <c r="BE76" s="123">
        <f t="shared" si="23"/>
        <v>0</v>
      </c>
      <c r="CZ76" s="123">
        <v>3.0000000000000001E-3</v>
      </c>
    </row>
    <row r="77" spans="1:104" x14ac:dyDescent="0.2">
      <c r="A77" s="151">
        <v>48</v>
      </c>
      <c r="B77" s="152" t="s">
        <v>196</v>
      </c>
      <c r="C77" s="153" t="s">
        <v>197</v>
      </c>
      <c r="D77" s="154" t="s">
        <v>74</v>
      </c>
      <c r="E77" s="155">
        <v>111</v>
      </c>
      <c r="F77" s="155">
        <v>0</v>
      </c>
      <c r="G77" s="156">
        <f t="shared" si="18"/>
        <v>0</v>
      </c>
      <c r="O77" s="150">
        <v>2</v>
      </c>
      <c r="AA77" s="123">
        <v>12</v>
      </c>
      <c r="AB77" s="123">
        <v>1</v>
      </c>
      <c r="AC77" s="123">
        <v>48</v>
      </c>
      <c r="AZ77" s="123">
        <v>2</v>
      </c>
      <c r="BA77" s="123">
        <f t="shared" si="19"/>
        <v>0</v>
      </c>
      <c r="BB77" s="123">
        <f t="shared" si="20"/>
        <v>0</v>
      </c>
      <c r="BC77" s="123">
        <f t="shared" si="21"/>
        <v>0</v>
      </c>
      <c r="BD77" s="123">
        <f t="shared" si="22"/>
        <v>0</v>
      </c>
      <c r="BE77" s="123">
        <f t="shared" si="23"/>
        <v>0</v>
      </c>
      <c r="CZ77" s="123">
        <v>1.97E-3</v>
      </c>
    </row>
    <row r="78" spans="1:104" ht="22.5" x14ac:dyDescent="0.2">
      <c r="A78" s="151">
        <v>49</v>
      </c>
      <c r="B78" s="152" t="s">
        <v>198</v>
      </c>
      <c r="C78" s="153" t="s">
        <v>199</v>
      </c>
      <c r="D78" s="154" t="s">
        <v>74</v>
      </c>
      <c r="E78" s="155">
        <v>725</v>
      </c>
      <c r="F78" s="155">
        <v>0</v>
      </c>
      <c r="G78" s="156">
        <f t="shared" si="18"/>
        <v>0</v>
      </c>
      <c r="O78" s="150">
        <v>2</v>
      </c>
      <c r="AA78" s="123">
        <v>12</v>
      </c>
      <c r="AB78" s="123">
        <v>1</v>
      </c>
      <c r="AC78" s="123">
        <v>49</v>
      </c>
      <c r="AZ78" s="123">
        <v>2</v>
      </c>
      <c r="BA78" s="123">
        <f t="shared" si="19"/>
        <v>0</v>
      </c>
      <c r="BB78" s="123">
        <f t="shared" si="20"/>
        <v>0</v>
      </c>
      <c r="BC78" s="123">
        <f t="shared" si="21"/>
        <v>0</v>
      </c>
      <c r="BD78" s="123">
        <f t="shared" si="22"/>
        <v>0</v>
      </c>
      <c r="BE78" s="123">
        <f t="shared" si="23"/>
        <v>0</v>
      </c>
      <c r="CZ78" s="123">
        <v>7.1999999999999998E-3</v>
      </c>
    </row>
    <row r="79" spans="1:104" x14ac:dyDescent="0.2">
      <c r="A79" s="151">
        <v>50</v>
      </c>
      <c r="B79" s="152" t="s">
        <v>200</v>
      </c>
      <c r="C79" s="153" t="s">
        <v>201</v>
      </c>
      <c r="D79" s="154" t="s">
        <v>74</v>
      </c>
      <c r="E79" s="155">
        <v>725</v>
      </c>
      <c r="F79" s="155">
        <v>0</v>
      </c>
      <c r="G79" s="156">
        <f t="shared" si="18"/>
        <v>0</v>
      </c>
      <c r="O79" s="150">
        <v>2</v>
      </c>
      <c r="AA79" s="123">
        <v>12</v>
      </c>
      <c r="AB79" s="123">
        <v>1</v>
      </c>
      <c r="AC79" s="123">
        <v>50</v>
      </c>
      <c r="AZ79" s="123">
        <v>2</v>
      </c>
      <c r="BA79" s="123">
        <f t="shared" si="19"/>
        <v>0</v>
      </c>
      <c r="BB79" s="123">
        <f t="shared" si="20"/>
        <v>0</v>
      </c>
      <c r="BC79" s="123">
        <f t="shared" si="21"/>
        <v>0</v>
      </c>
      <c r="BD79" s="123">
        <f t="shared" si="22"/>
        <v>0</v>
      </c>
      <c r="BE79" s="123">
        <f t="shared" si="23"/>
        <v>0</v>
      </c>
      <c r="CZ79" s="123">
        <v>2.3999999999999998E-3</v>
      </c>
    </row>
    <row r="80" spans="1:104" x14ac:dyDescent="0.2">
      <c r="A80" s="151">
        <v>51</v>
      </c>
      <c r="B80" s="152" t="s">
        <v>190</v>
      </c>
      <c r="C80" s="153" t="s">
        <v>202</v>
      </c>
      <c r="D80" s="154" t="s">
        <v>74</v>
      </c>
      <c r="E80" s="155">
        <v>743</v>
      </c>
      <c r="F80" s="155">
        <v>0</v>
      </c>
      <c r="G80" s="156">
        <f t="shared" si="18"/>
        <v>0</v>
      </c>
      <c r="O80" s="150">
        <v>2</v>
      </c>
      <c r="AA80" s="123">
        <v>12</v>
      </c>
      <c r="AB80" s="123">
        <v>0</v>
      </c>
      <c r="AC80" s="123">
        <v>51</v>
      </c>
      <c r="AZ80" s="123">
        <v>2</v>
      </c>
      <c r="BA80" s="123">
        <f t="shared" si="19"/>
        <v>0</v>
      </c>
      <c r="BB80" s="123">
        <f t="shared" si="20"/>
        <v>0</v>
      </c>
      <c r="BC80" s="123">
        <f t="shared" si="21"/>
        <v>0</v>
      </c>
      <c r="BD80" s="123">
        <f t="shared" si="22"/>
        <v>0</v>
      </c>
      <c r="BE80" s="123">
        <f t="shared" si="23"/>
        <v>0</v>
      </c>
      <c r="CZ80" s="123">
        <v>1.7000000000000001E-4</v>
      </c>
    </row>
    <row r="81" spans="1:104" ht="22.5" x14ac:dyDescent="0.2">
      <c r="A81" s="151">
        <v>52</v>
      </c>
      <c r="B81" s="152" t="s">
        <v>203</v>
      </c>
      <c r="C81" s="153" t="s">
        <v>204</v>
      </c>
      <c r="D81" s="154" t="s">
        <v>74</v>
      </c>
      <c r="E81" s="155">
        <v>817</v>
      </c>
      <c r="F81" s="155">
        <v>0</v>
      </c>
      <c r="G81" s="156">
        <f t="shared" si="18"/>
        <v>0</v>
      </c>
      <c r="O81" s="150">
        <v>2</v>
      </c>
      <c r="AA81" s="123">
        <v>12</v>
      </c>
      <c r="AB81" s="123">
        <v>0</v>
      </c>
      <c r="AC81" s="123">
        <v>52</v>
      </c>
      <c r="AZ81" s="123">
        <v>2</v>
      </c>
      <c r="BA81" s="123">
        <f t="shared" si="19"/>
        <v>0</v>
      </c>
      <c r="BB81" s="123">
        <f t="shared" si="20"/>
        <v>0</v>
      </c>
      <c r="BC81" s="123">
        <f t="shared" si="21"/>
        <v>0</v>
      </c>
      <c r="BD81" s="123">
        <f t="shared" si="22"/>
        <v>0</v>
      </c>
      <c r="BE81" s="123">
        <f t="shared" si="23"/>
        <v>0</v>
      </c>
      <c r="CZ81" s="123">
        <v>0</v>
      </c>
    </row>
    <row r="82" spans="1:104" x14ac:dyDescent="0.2">
      <c r="A82" s="151">
        <v>53</v>
      </c>
      <c r="B82" s="152" t="s">
        <v>205</v>
      </c>
      <c r="C82" s="153" t="s">
        <v>206</v>
      </c>
      <c r="D82" s="154" t="s">
        <v>177</v>
      </c>
      <c r="E82" s="155">
        <v>8.08</v>
      </c>
      <c r="F82" s="155">
        <v>0</v>
      </c>
      <c r="G82" s="156">
        <f t="shared" si="18"/>
        <v>0</v>
      </c>
      <c r="O82" s="150">
        <v>2</v>
      </c>
      <c r="AA82" s="123">
        <v>12</v>
      </c>
      <c r="AB82" s="123">
        <v>0</v>
      </c>
      <c r="AC82" s="123">
        <v>53</v>
      </c>
      <c r="AZ82" s="123">
        <v>2</v>
      </c>
      <c r="BA82" s="123">
        <f t="shared" si="19"/>
        <v>0</v>
      </c>
      <c r="BB82" s="123">
        <f t="shared" si="20"/>
        <v>0</v>
      </c>
      <c r="BC82" s="123">
        <f t="shared" si="21"/>
        <v>0</v>
      </c>
      <c r="BD82" s="123">
        <f t="shared" si="22"/>
        <v>0</v>
      </c>
      <c r="BE82" s="123">
        <f t="shared" si="23"/>
        <v>0</v>
      </c>
      <c r="CZ82" s="123">
        <v>0</v>
      </c>
    </row>
    <row r="83" spans="1:104" x14ac:dyDescent="0.2">
      <c r="A83" s="157"/>
      <c r="B83" s="158" t="s">
        <v>67</v>
      </c>
      <c r="C83" s="159" t="str">
        <f>CONCATENATE(B71," ",C71)</f>
        <v>713 Izolace tepelné</v>
      </c>
      <c r="D83" s="157"/>
      <c r="E83" s="160"/>
      <c r="F83" s="160"/>
      <c r="G83" s="161">
        <f>SUM(G71:G82)</f>
        <v>0</v>
      </c>
      <c r="O83" s="150">
        <v>4</v>
      </c>
      <c r="BA83" s="162">
        <f>SUM(BA71:BA82)</f>
        <v>0</v>
      </c>
      <c r="BB83" s="162">
        <f>SUM(BB71:BB82)</f>
        <v>0</v>
      </c>
      <c r="BC83" s="162">
        <f>SUM(BC71:BC82)</f>
        <v>0</v>
      </c>
      <c r="BD83" s="162">
        <f>SUM(BD71:BD82)</f>
        <v>0</v>
      </c>
      <c r="BE83" s="162">
        <f>SUM(BE71:BE82)</f>
        <v>0</v>
      </c>
    </row>
    <row r="84" spans="1:104" x14ac:dyDescent="0.2">
      <c r="A84" s="143" t="s">
        <v>65</v>
      </c>
      <c r="B84" s="144" t="s">
        <v>207</v>
      </c>
      <c r="C84" s="145" t="s">
        <v>208</v>
      </c>
      <c r="D84" s="146"/>
      <c r="E84" s="147"/>
      <c r="F84" s="147"/>
      <c r="G84" s="148"/>
      <c r="H84" s="149"/>
      <c r="I84" s="149"/>
      <c r="O84" s="150">
        <v>1</v>
      </c>
    </row>
    <row r="85" spans="1:104" x14ac:dyDescent="0.2">
      <c r="A85" s="151">
        <v>54</v>
      </c>
      <c r="B85" s="152" t="s">
        <v>209</v>
      </c>
      <c r="C85" s="153" t="s">
        <v>210</v>
      </c>
      <c r="D85" s="154" t="s">
        <v>107</v>
      </c>
      <c r="E85" s="155">
        <v>8</v>
      </c>
      <c r="F85" s="155">
        <v>0</v>
      </c>
      <c r="G85" s="156">
        <f>E85*F85</f>
        <v>0</v>
      </c>
      <c r="O85" s="150">
        <v>2</v>
      </c>
      <c r="AA85" s="123">
        <v>12</v>
      </c>
      <c r="AB85" s="123">
        <v>0</v>
      </c>
      <c r="AC85" s="123">
        <v>54</v>
      </c>
      <c r="AZ85" s="123">
        <v>2</v>
      </c>
      <c r="BA85" s="123">
        <f>IF(AZ85=1,G85,0)</f>
        <v>0</v>
      </c>
      <c r="BB85" s="123">
        <f>IF(AZ85=2,G85,0)</f>
        <v>0</v>
      </c>
      <c r="BC85" s="123">
        <f>IF(AZ85=3,G85,0)</f>
        <v>0</v>
      </c>
      <c r="BD85" s="123">
        <f>IF(AZ85=4,G85,0)</f>
        <v>0</v>
      </c>
      <c r="BE85" s="123">
        <f>IF(AZ85=5,G85,0)</f>
        <v>0</v>
      </c>
      <c r="CZ85" s="123">
        <v>3.8000000000000002E-4</v>
      </c>
    </row>
    <row r="86" spans="1:104" x14ac:dyDescent="0.2">
      <c r="A86" s="151">
        <v>55</v>
      </c>
      <c r="B86" s="152" t="s">
        <v>211</v>
      </c>
      <c r="C86" s="153" t="s">
        <v>212</v>
      </c>
      <c r="D86" s="154" t="s">
        <v>107</v>
      </c>
      <c r="E86" s="155">
        <v>16</v>
      </c>
      <c r="F86" s="155">
        <v>0</v>
      </c>
      <c r="G86" s="156">
        <f>E86*F86</f>
        <v>0</v>
      </c>
      <c r="O86" s="150">
        <v>2</v>
      </c>
      <c r="AA86" s="123">
        <v>12</v>
      </c>
      <c r="AB86" s="123">
        <v>0</v>
      </c>
      <c r="AC86" s="123">
        <v>55</v>
      </c>
      <c r="AZ86" s="123">
        <v>2</v>
      </c>
      <c r="BA86" s="123">
        <f>IF(AZ86=1,G86,0)</f>
        <v>0</v>
      </c>
      <c r="BB86" s="123">
        <f>IF(AZ86=2,G86,0)</f>
        <v>0</v>
      </c>
      <c r="BC86" s="123">
        <f>IF(AZ86=3,G86,0)</f>
        <v>0</v>
      </c>
      <c r="BD86" s="123">
        <f>IF(AZ86=4,G86,0)</f>
        <v>0</v>
      </c>
      <c r="BE86" s="123">
        <f>IF(AZ86=5,G86,0)</f>
        <v>0</v>
      </c>
      <c r="CZ86" s="123">
        <v>4.6999999999999999E-4</v>
      </c>
    </row>
    <row r="87" spans="1:104" x14ac:dyDescent="0.2">
      <c r="A87" s="151">
        <v>56</v>
      </c>
      <c r="B87" s="152" t="s">
        <v>213</v>
      </c>
      <c r="C87" s="153" t="s">
        <v>214</v>
      </c>
      <c r="D87" s="154" t="s">
        <v>107</v>
      </c>
      <c r="E87" s="155">
        <v>48</v>
      </c>
      <c r="F87" s="155">
        <v>0</v>
      </c>
      <c r="G87" s="156">
        <f>E87*F87</f>
        <v>0</v>
      </c>
      <c r="O87" s="150">
        <v>2</v>
      </c>
      <c r="AA87" s="123">
        <v>12</v>
      </c>
      <c r="AB87" s="123">
        <v>0</v>
      </c>
      <c r="AC87" s="123">
        <v>56</v>
      </c>
      <c r="AZ87" s="123">
        <v>2</v>
      </c>
      <c r="BA87" s="123">
        <f>IF(AZ87=1,G87,0)</f>
        <v>0</v>
      </c>
      <c r="BB87" s="123">
        <f>IF(AZ87=2,G87,0)</f>
        <v>0</v>
      </c>
      <c r="BC87" s="123">
        <f>IF(AZ87=3,G87,0)</f>
        <v>0</v>
      </c>
      <c r="BD87" s="123">
        <f>IF(AZ87=4,G87,0)</f>
        <v>0</v>
      </c>
      <c r="BE87" s="123">
        <f>IF(AZ87=5,G87,0)</f>
        <v>0</v>
      </c>
      <c r="CZ87" s="123">
        <v>1.31E-3</v>
      </c>
    </row>
    <row r="88" spans="1:104" x14ac:dyDescent="0.2">
      <c r="A88" s="151">
        <v>57</v>
      </c>
      <c r="B88" s="152" t="s">
        <v>215</v>
      </c>
      <c r="C88" s="153" t="s">
        <v>216</v>
      </c>
      <c r="D88" s="154" t="s">
        <v>107</v>
      </c>
      <c r="E88" s="155">
        <v>15</v>
      </c>
      <c r="F88" s="155">
        <v>0</v>
      </c>
      <c r="G88" s="156">
        <f>E88*F88</f>
        <v>0</v>
      </c>
      <c r="O88" s="150">
        <v>2</v>
      </c>
      <c r="AA88" s="123">
        <v>12</v>
      </c>
      <c r="AB88" s="123">
        <v>0</v>
      </c>
      <c r="AC88" s="123">
        <v>57</v>
      </c>
      <c r="AZ88" s="123">
        <v>2</v>
      </c>
      <c r="BA88" s="123">
        <f>IF(AZ88=1,G88,0)</f>
        <v>0</v>
      </c>
      <c r="BB88" s="123">
        <f>IF(AZ88=2,G88,0)</f>
        <v>0</v>
      </c>
      <c r="BC88" s="123">
        <f>IF(AZ88=3,G88,0)</f>
        <v>0</v>
      </c>
      <c r="BD88" s="123">
        <f>IF(AZ88=4,G88,0)</f>
        <v>0</v>
      </c>
      <c r="BE88" s="123">
        <f>IF(AZ88=5,G88,0)</f>
        <v>0</v>
      </c>
      <c r="CZ88" s="123">
        <v>1.5200000000000001E-3</v>
      </c>
    </row>
    <row r="89" spans="1:104" x14ac:dyDescent="0.2">
      <c r="A89" s="151">
        <v>58</v>
      </c>
      <c r="B89" s="152" t="s">
        <v>217</v>
      </c>
      <c r="C89" s="153" t="s">
        <v>218</v>
      </c>
      <c r="D89" s="154" t="s">
        <v>177</v>
      </c>
      <c r="E89" s="155">
        <v>0.08</v>
      </c>
      <c r="F89" s="155">
        <v>0</v>
      </c>
      <c r="G89" s="156">
        <f>E89*F89</f>
        <v>0</v>
      </c>
      <c r="O89" s="150">
        <v>2</v>
      </c>
      <c r="AA89" s="123">
        <v>12</v>
      </c>
      <c r="AB89" s="123">
        <v>0</v>
      </c>
      <c r="AC89" s="123">
        <v>58</v>
      </c>
      <c r="AZ89" s="123">
        <v>2</v>
      </c>
      <c r="BA89" s="123">
        <f>IF(AZ89=1,G89,0)</f>
        <v>0</v>
      </c>
      <c r="BB89" s="123">
        <f>IF(AZ89=2,G89,0)</f>
        <v>0</v>
      </c>
      <c r="BC89" s="123">
        <f>IF(AZ89=3,G89,0)</f>
        <v>0</v>
      </c>
      <c r="BD89" s="123">
        <f>IF(AZ89=4,G89,0)</f>
        <v>0</v>
      </c>
      <c r="BE89" s="123">
        <f>IF(AZ89=5,G89,0)</f>
        <v>0</v>
      </c>
      <c r="CZ89" s="123">
        <v>0</v>
      </c>
    </row>
    <row r="90" spans="1:104" x14ac:dyDescent="0.2">
      <c r="A90" s="157"/>
      <c r="B90" s="158" t="s">
        <v>67</v>
      </c>
      <c r="C90" s="159" t="str">
        <f>CONCATENATE(B84," ",C84)</f>
        <v>721 Vnitřní kanalizace</v>
      </c>
      <c r="D90" s="157"/>
      <c r="E90" s="160"/>
      <c r="F90" s="160"/>
      <c r="G90" s="161">
        <f>SUM(G84:G89)</f>
        <v>0</v>
      </c>
      <c r="O90" s="150">
        <v>4</v>
      </c>
      <c r="BA90" s="162">
        <f>SUM(BA84:BA89)</f>
        <v>0</v>
      </c>
      <c r="BB90" s="162">
        <f>SUM(BB84:BB89)</f>
        <v>0</v>
      </c>
      <c r="BC90" s="162">
        <f>SUM(BC84:BC89)</f>
        <v>0</v>
      </c>
      <c r="BD90" s="162">
        <f>SUM(BD84:BD89)</f>
        <v>0</v>
      </c>
      <c r="BE90" s="162">
        <f>SUM(BE84:BE89)</f>
        <v>0</v>
      </c>
    </row>
    <row r="91" spans="1:104" x14ac:dyDescent="0.2">
      <c r="A91" s="143" t="s">
        <v>65</v>
      </c>
      <c r="B91" s="144" t="s">
        <v>219</v>
      </c>
      <c r="C91" s="145" t="s">
        <v>220</v>
      </c>
      <c r="D91" s="146"/>
      <c r="E91" s="147"/>
      <c r="F91" s="147"/>
      <c r="G91" s="148"/>
      <c r="H91" s="149"/>
      <c r="I91" s="149"/>
      <c r="O91" s="150">
        <v>1</v>
      </c>
    </row>
    <row r="92" spans="1:104" x14ac:dyDescent="0.2">
      <c r="A92" s="151">
        <v>59</v>
      </c>
      <c r="B92" s="152" t="s">
        <v>221</v>
      </c>
      <c r="C92" s="153" t="s">
        <v>222</v>
      </c>
      <c r="D92" s="154" t="s">
        <v>107</v>
      </c>
      <c r="E92" s="155">
        <v>8</v>
      </c>
      <c r="F92" s="155">
        <v>0</v>
      </c>
      <c r="G92" s="156">
        <f>E92*F92</f>
        <v>0</v>
      </c>
      <c r="O92" s="150">
        <v>2</v>
      </c>
      <c r="AA92" s="123">
        <v>12</v>
      </c>
      <c r="AB92" s="123">
        <v>0</v>
      </c>
      <c r="AC92" s="123">
        <v>59</v>
      </c>
      <c r="AZ92" s="123">
        <v>2</v>
      </c>
      <c r="BA92" s="123">
        <f>IF(AZ92=1,G92,0)</f>
        <v>0</v>
      </c>
      <c r="BB92" s="123">
        <f>IF(AZ92=2,G92,0)</f>
        <v>0</v>
      </c>
      <c r="BC92" s="123">
        <f>IF(AZ92=3,G92,0)</f>
        <v>0</v>
      </c>
      <c r="BD92" s="123">
        <f>IF(AZ92=4,G92,0)</f>
        <v>0</v>
      </c>
      <c r="BE92" s="123">
        <f>IF(AZ92=5,G92,0)</f>
        <v>0</v>
      </c>
      <c r="CZ92" s="123">
        <v>4.0000000000000001E-3</v>
      </c>
    </row>
    <row r="93" spans="1:104" x14ac:dyDescent="0.2">
      <c r="A93" s="157"/>
      <c r="B93" s="158" t="s">
        <v>67</v>
      </c>
      <c r="C93" s="159" t="str">
        <f>CONCATENATE(B91," ",C91)</f>
        <v>722 Vnitřní vodovod</v>
      </c>
      <c r="D93" s="157"/>
      <c r="E93" s="160"/>
      <c r="F93" s="160"/>
      <c r="G93" s="161">
        <f>SUM(G91:G92)</f>
        <v>0</v>
      </c>
      <c r="O93" s="150">
        <v>4</v>
      </c>
      <c r="BA93" s="162">
        <f>SUM(BA91:BA92)</f>
        <v>0</v>
      </c>
      <c r="BB93" s="162">
        <f>SUM(BB91:BB92)</f>
        <v>0</v>
      </c>
      <c r="BC93" s="162">
        <f>SUM(BC91:BC92)</f>
        <v>0</v>
      </c>
      <c r="BD93" s="162">
        <f>SUM(BD91:BD92)</f>
        <v>0</v>
      </c>
      <c r="BE93" s="162">
        <f>SUM(BE91:BE92)</f>
        <v>0</v>
      </c>
    </row>
    <row r="94" spans="1:104" x14ac:dyDescent="0.2">
      <c r="A94" s="143" t="s">
        <v>65</v>
      </c>
      <c r="B94" s="144" t="s">
        <v>223</v>
      </c>
      <c r="C94" s="145" t="s">
        <v>224</v>
      </c>
      <c r="D94" s="146"/>
      <c r="E94" s="147"/>
      <c r="F94" s="147"/>
      <c r="G94" s="148"/>
      <c r="H94" s="149"/>
      <c r="I94" s="149"/>
      <c r="O94" s="150">
        <v>1</v>
      </c>
    </row>
    <row r="95" spans="1:104" x14ac:dyDescent="0.2">
      <c r="A95" s="151">
        <v>60</v>
      </c>
      <c r="B95" s="152" t="s">
        <v>225</v>
      </c>
      <c r="C95" s="153" t="s">
        <v>226</v>
      </c>
      <c r="D95" s="154" t="s">
        <v>227</v>
      </c>
      <c r="E95" s="155">
        <v>14</v>
      </c>
      <c r="F95" s="155">
        <v>0</v>
      </c>
      <c r="G95" s="156">
        <f t="shared" ref="G95:G130" si="24">E95*F95</f>
        <v>0</v>
      </c>
      <c r="O95" s="150">
        <v>2</v>
      </c>
      <c r="AA95" s="123">
        <v>12</v>
      </c>
      <c r="AB95" s="123">
        <v>0</v>
      </c>
      <c r="AC95" s="123">
        <v>60</v>
      </c>
      <c r="AZ95" s="123">
        <v>2</v>
      </c>
      <c r="BA95" s="123">
        <f t="shared" ref="BA95:BA130" si="25">IF(AZ95=1,G95,0)</f>
        <v>0</v>
      </c>
      <c r="BB95" s="123">
        <f t="shared" ref="BB95:BB130" si="26">IF(AZ95=2,G95,0)</f>
        <v>0</v>
      </c>
      <c r="BC95" s="123">
        <f t="shared" ref="BC95:BC130" si="27">IF(AZ95=3,G95,0)</f>
        <v>0</v>
      </c>
      <c r="BD95" s="123">
        <f t="shared" ref="BD95:BD130" si="28">IF(AZ95=4,G95,0)</f>
        <v>0</v>
      </c>
      <c r="BE95" s="123">
        <f t="shared" ref="BE95:BE130" si="29">IF(AZ95=5,G95,0)</f>
        <v>0</v>
      </c>
      <c r="CZ95" s="123">
        <v>0</v>
      </c>
    </row>
    <row r="96" spans="1:104" x14ac:dyDescent="0.2">
      <c r="A96" s="151">
        <v>61</v>
      </c>
      <c r="B96" s="152" t="s">
        <v>228</v>
      </c>
      <c r="C96" s="153" t="s">
        <v>229</v>
      </c>
      <c r="D96" s="154" t="s">
        <v>227</v>
      </c>
      <c r="E96" s="155">
        <v>13</v>
      </c>
      <c r="F96" s="155">
        <v>0</v>
      </c>
      <c r="G96" s="156">
        <f t="shared" si="24"/>
        <v>0</v>
      </c>
      <c r="O96" s="150">
        <v>2</v>
      </c>
      <c r="AA96" s="123">
        <v>12</v>
      </c>
      <c r="AB96" s="123">
        <v>0</v>
      </c>
      <c r="AC96" s="123">
        <v>61</v>
      </c>
      <c r="AZ96" s="123">
        <v>2</v>
      </c>
      <c r="BA96" s="123">
        <f t="shared" si="25"/>
        <v>0</v>
      </c>
      <c r="BB96" s="123">
        <f t="shared" si="26"/>
        <v>0</v>
      </c>
      <c r="BC96" s="123">
        <f t="shared" si="27"/>
        <v>0</v>
      </c>
      <c r="BD96" s="123">
        <f t="shared" si="28"/>
        <v>0</v>
      </c>
      <c r="BE96" s="123">
        <f t="shared" si="29"/>
        <v>0</v>
      </c>
      <c r="CZ96" s="123">
        <v>0</v>
      </c>
    </row>
    <row r="97" spans="1:104" x14ac:dyDescent="0.2">
      <c r="A97" s="151">
        <v>62</v>
      </c>
      <c r="B97" s="152" t="s">
        <v>230</v>
      </c>
      <c r="C97" s="153" t="s">
        <v>231</v>
      </c>
      <c r="D97" s="154" t="s">
        <v>227</v>
      </c>
      <c r="E97" s="155">
        <v>2</v>
      </c>
      <c r="F97" s="155">
        <v>0</v>
      </c>
      <c r="G97" s="156">
        <f t="shared" si="24"/>
        <v>0</v>
      </c>
      <c r="O97" s="150">
        <v>2</v>
      </c>
      <c r="AA97" s="123">
        <v>12</v>
      </c>
      <c r="AB97" s="123">
        <v>0</v>
      </c>
      <c r="AC97" s="123">
        <v>62</v>
      </c>
      <c r="AZ97" s="123">
        <v>2</v>
      </c>
      <c r="BA97" s="123">
        <f t="shared" si="25"/>
        <v>0</v>
      </c>
      <c r="BB97" s="123">
        <f t="shared" si="26"/>
        <v>0</v>
      </c>
      <c r="BC97" s="123">
        <f t="shared" si="27"/>
        <v>0</v>
      </c>
      <c r="BD97" s="123">
        <f t="shared" si="28"/>
        <v>0</v>
      </c>
      <c r="BE97" s="123">
        <f t="shared" si="29"/>
        <v>0</v>
      </c>
      <c r="CZ97" s="123">
        <v>0</v>
      </c>
    </row>
    <row r="98" spans="1:104" x14ac:dyDescent="0.2">
      <c r="A98" s="151">
        <v>63</v>
      </c>
      <c r="B98" s="152" t="s">
        <v>232</v>
      </c>
      <c r="C98" s="153" t="s">
        <v>233</v>
      </c>
      <c r="D98" s="154" t="s">
        <v>227</v>
      </c>
      <c r="E98" s="155">
        <v>11</v>
      </c>
      <c r="F98" s="155">
        <v>0</v>
      </c>
      <c r="G98" s="156">
        <f t="shared" si="24"/>
        <v>0</v>
      </c>
      <c r="O98" s="150">
        <v>2</v>
      </c>
      <c r="AA98" s="123">
        <v>12</v>
      </c>
      <c r="AB98" s="123">
        <v>0</v>
      </c>
      <c r="AC98" s="123">
        <v>63</v>
      </c>
      <c r="AZ98" s="123">
        <v>2</v>
      </c>
      <c r="BA98" s="123">
        <f t="shared" si="25"/>
        <v>0</v>
      </c>
      <c r="BB98" s="123">
        <f t="shared" si="26"/>
        <v>0</v>
      </c>
      <c r="BC98" s="123">
        <f t="shared" si="27"/>
        <v>0</v>
      </c>
      <c r="BD98" s="123">
        <f t="shared" si="28"/>
        <v>0</v>
      </c>
      <c r="BE98" s="123">
        <f t="shared" si="29"/>
        <v>0</v>
      </c>
      <c r="CZ98" s="123">
        <v>0</v>
      </c>
    </row>
    <row r="99" spans="1:104" x14ac:dyDescent="0.2">
      <c r="A99" s="151">
        <v>64</v>
      </c>
      <c r="B99" s="152" t="s">
        <v>234</v>
      </c>
      <c r="C99" s="153" t="s">
        <v>235</v>
      </c>
      <c r="D99" s="154" t="s">
        <v>227</v>
      </c>
      <c r="E99" s="155">
        <v>2</v>
      </c>
      <c r="F99" s="155">
        <v>0</v>
      </c>
      <c r="G99" s="156">
        <f t="shared" si="24"/>
        <v>0</v>
      </c>
      <c r="O99" s="150">
        <v>2</v>
      </c>
      <c r="AA99" s="123">
        <v>12</v>
      </c>
      <c r="AB99" s="123">
        <v>0</v>
      </c>
      <c r="AC99" s="123">
        <v>64</v>
      </c>
      <c r="AZ99" s="123">
        <v>2</v>
      </c>
      <c r="BA99" s="123">
        <f t="shared" si="25"/>
        <v>0</v>
      </c>
      <c r="BB99" s="123">
        <f t="shared" si="26"/>
        <v>0</v>
      </c>
      <c r="BC99" s="123">
        <f t="shared" si="27"/>
        <v>0</v>
      </c>
      <c r="BD99" s="123">
        <f t="shared" si="28"/>
        <v>0</v>
      </c>
      <c r="BE99" s="123">
        <f t="shared" si="29"/>
        <v>0</v>
      </c>
      <c r="CZ99" s="123">
        <v>0</v>
      </c>
    </row>
    <row r="100" spans="1:104" x14ac:dyDescent="0.2">
      <c r="A100" s="151">
        <v>65</v>
      </c>
      <c r="B100" s="152" t="s">
        <v>236</v>
      </c>
      <c r="C100" s="153" t="s">
        <v>237</v>
      </c>
      <c r="D100" s="154" t="s">
        <v>227</v>
      </c>
      <c r="E100" s="155">
        <v>1</v>
      </c>
      <c r="F100" s="155">
        <v>0</v>
      </c>
      <c r="G100" s="156">
        <f t="shared" si="24"/>
        <v>0</v>
      </c>
      <c r="O100" s="150">
        <v>2</v>
      </c>
      <c r="AA100" s="123">
        <v>12</v>
      </c>
      <c r="AB100" s="123">
        <v>0</v>
      </c>
      <c r="AC100" s="123">
        <v>65</v>
      </c>
      <c r="AZ100" s="123">
        <v>2</v>
      </c>
      <c r="BA100" s="123">
        <f t="shared" si="25"/>
        <v>0</v>
      </c>
      <c r="BB100" s="123">
        <f t="shared" si="26"/>
        <v>0</v>
      </c>
      <c r="BC100" s="123">
        <f t="shared" si="27"/>
        <v>0</v>
      </c>
      <c r="BD100" s="123">
        <f t="shared" si="28"/>
        <v>0</v>
      </c>
      <c r="BE100" s="123">
        <f t="shared" si="29"/>
        <v>0</v>
      </c>
      <c r="CZ100" s="123">
        <v>0</v>
      </c>
    </row>
    <row r="101" spans="1:104" x14ac:dyDescent="0.2">
      <c r="A101" s="151">
        <v>66</v>
      </c>
      <c r="B101" s="152" t="s">
        <v>238</v>
      </c>
      <c r="C101" s="153" t="s">
        <v>239</v>
      </c>
      <c r="D101" s="154" t="s">
        <v>119</v>
      </c>
      <c r="E101" s="155">
        <v>47</v>
      </c>
      <c r="F101" s="155">
        <v>0</v>
      </c>
      <c r="G101" s="156">
        <f t="shared" si="24"/>
        <v>0</v>
      </c>
      <c r="O101" s="150">
        <v>2</v>
      </c>
      <c r="AA101" s="123">
        <v>12</v>
      </c>
      <c r="AB101" s="123">
        <v>0</v>
      </c>
      <c r="AC101" s="123">
        <v>66</v>
      </c>
      <c r="AZ101" s="123">
        <v>2</v>
      </c>
      <c r="BA101" s="123">
        <f t="shared" si="25"/>
        <v>0</v>
      </c>
      <c r="BB101" s="123">
        <f t="shared" si="26"/>
        <v>0</v>
      </c>
      <c r="BC101" s="123">
        <f t="shared" si="27"/>
        <v>0</v>
      </c>
      <c r="BD101" s="123">
        <f t="shared" si="28"/>
        <v>0</v>
      </c>
      <c r="BE101" s="123">
        <f t="shared" si="29"/>
        <v>0</v>
      </c>
      <c r="CZ101" s="123">
        <v>0</v>
      </c>
    </row>
    <row r="102" spans="1:104" x14ac:dyDescent="0.2">
      <c r="A102" s="151">
        <v>67</v>
      </c>
      <c r="B102" s="152" t="s">
        <v>240</v>
      </c>
      <c r="C102" s="153" t="s">
        <v>241</v>
      </c>
      <c r="D102" s="154" t="s">
        <v>227</v>
      </c>
      <c r="E102" s="155">
        <v>13</v>
      </c>
      <c r="F102" s="155">
        <v>0</v>
      </c>
      <c r="G102" s="156">
        <f t="shared" si="24"/>
        <v>0</v>
      </c>
      <c r="O102" s="150">
        <v>2</v>
      </c>
      <c r="AA102" s="123">
        <v>12</v>
      </c>
      <c r="AB102" s="123">
        <v>0</v>
      </c>
      <c r="AC102" s="123">
        <v>67</v>
      </c>
      <c r="AZ102" s="123">
        <v>2</v>
      </c>
      <c r="BA102" s="123">
        <f t="shared" si="25"/>
        <v>0</v>
      </c>
      <c r="BB102" s="123">
        <f t="shared" si="26"/>
        <v>0</v>
      </c>
      <c r="BC102" s="123">
        <f t="shared" si="27"/>
        <v>0</v>
      </c>
      <c r="BD102" s="123">
        <f t="shared" si="28"/>
        <v>0</v>
      </c>
      <c r="BE102" s="123">
        <f t="shared" si="29"/>
        <v>0</v>
      </c>
      <c r="CZ102" s="123">
        <v>0</v>
      </c>
    </row>
    <row r="103" spans="1:104" x14ac:dyDescent="0.2">
      <c r="A103" s="151">
        <v>68</v>
      </c>
      <c r="B103" s="152" t="s">
        <v>242</v>
      </c>
      <c r="C103" s="153" t="s">
        <v>243</v>
      </c>
      <c r="D103" s="154" t="s">
        <v>227</v>
      </c>
      <c r="E103" s="155">
        <v>16</v>
      </c>
      <c r="F103" s="155">
        <v>0</v>
      </c>
      <c r="G103" s="156">
        <f t="shared" si="24"/>
        <v>0</v>
      </c>
      <c r="O103" s="150">
        <v>2</v>
      </c>
      <c r="AA103" s="123">
        <v>12</v>
      </c>
      <c r="AB103" s="123">
        <v>0</v>
      </c>
      <c r="AC103" s="123">
        <v>68</v>
      </c>
      <c r="AZ103" s="123">
        <v>2</v>
      </c>
      <c r="BA103" s="123">
        <f t="shared" si="25"/>
        <v>0</v>
      </c>
      <c r="BB103" s="123">
        <f t="shared" si="26"/>
        <v>0</v>
      </c>
      <c r="BC103" s="123">
        <f t="shared" si="27"/>
        <v>0</v>
      </c>
      <c r="BD103" s="123">
        <f t="shared" si="28"/>
        <v>0</v>
      </c>
      <c r="BE103" s="123">
        <f t="shared" si="29"/>
        <v>0</v>
      </c>
      <c r="CZ103" s="123">
        <v>0</v>
      </c>
    </row>
    <row r="104" spans="1:104" x14ac:dyDescent="0.2">
      <c r="A104" s="151">
        <v>69</v>
      </c>
      <c r="B104" s="152" t="s">
        <v>244</v>
      </c>
      <c r="C104" s="153" t="s">
        <v>245</v>
      </c>
      <c r="D104" s="154" t="s">
        <v>119</v>
      </c>
      <c r="E104" s="155">
        <v>27</v>
      </c>
      <c r="F104" s="155">
        <v>0</v>
      </c>
      <c r="G104" s="156">
        <f t="shared" si="24"/>
        <v>0</v>
      </c>
      <c r="O104" s="150">
        <v>2</v>
      </c>
      <c r="AA104" s="123">
        <v>12</v>
      </c>
      <c r="AB104" s="123">
        <v>0</v>
      </c>
      <c r="AC104" s="123">
        <v>69</v>
      </c>
      <c r="AZ104" s="123">
        <v>2</v>
      </c>
      <c r="BA104" s="123">
        <f t="shared" si="25"/>
        <v>0</v>
      </c>
      <c r="BB104" s="123">
        <f t="shared" si="26"/>
        <v>0</v>
      </c>
      <c r="BC104" s="123">
        <f t="shared" si="27"/>
        <v>0</v>
      </c>
      <c r="BD104" s="123">
        <f t="shared" si="28"/>
        <v>0</v>
      </c>
      <c r="BE104" s="123">
        <f t="shared" si="29"/>
        <v>0</v>
      </c>
      <c r="CZ104" s="123">
        <v>0</v>
      </c>
    </row>
    <row r="105" spans="1:104" x14ac:dyDescent="0.2">
      <c r="A105" s="151">
        <v>70</v>
      </c>
      <c r="B105" s="152" t="s">
        <v>246</v>
      </c>
      <c r="C105" s="153" t="s">
        <v>247</v>
      </c>
      <c r="D105" s="154" t="s">
        <v>227</v>
      </c>
      <c r="E105" s="155">
        <v>13</v>
      </c>
      <c r="F105" s="155">
        <v>0</v>
      </c>
      <c r="G105" s="156">
        <f t="shared" si="24"/>
        <v>0</v>
      </c>
      <c r="O105" s="150">
        <v>2</v>
      </c>
      <c r="AA105" s="123">
        <v>12</v>
      </c>
      <c r="AB105" s="123">
        <v>0</v>
      </c>
      <c r="AC105" s="123">
        <v>70</v>
      </c>
      <c r="AZ105" s="123">
        <v>2</v>
      </c>
      <c r="BA105" s="123">
        <f t="shared" si="25"/>
        <v>0</v>
      </c>
      <c r="BB105" s="123">
        <f t="shared" si="26"/>
        <v>0</v>
      </c>
      <c r="BC105" s="123">
        <f t="shared" si="27"/>
        <v>0</v>
      </c>
      <c r="BD105" s="123">
        <f t="shared" si="28"/>
        <v>0</v>
      </c>
      <c r="BE105" s="123">
        <f t="shared" si="29"/>
        <v>0</v>
      </c>
      <c r="CZ105" s="123">
        <v>1.6389999999999998E-2</v>
      </c>
    </row>
    <row r="106" spans="1:104" x14ac:dyDescent="0.2">
      <c r="A106" s="151">
        <v>71</v>
      </c>
      <c r="B106" s="152" t="s">
        <v>248</v>
      </c>
      <c r="C106" s="153" t="s">
        <v>249</v>
      </c>
      <c r="D106" s="154" t="s">
        <v>227</v>
      </c>
      <c r="E106" s="155">
        <v>13</v>
      </c>
      <c r="F106" s="155">
        <v>0</v>
      </c>
      <c r="G106" s="156">
        <f t="shared" si="24"/>
        <v>0</v>
      </c>
      <c r="O106" s="150">
        <v>2</v>
      </c>
      <c r="AA106" s="123">
        <v>12</v>
      </c>
      <c r="AB106" s="123">
        <v>0</v>
      </c>
      <c r="AC106" s="123">
        <v>71</v>
      </c>
      <c r="AZ106" s="123">
        <v>2</v>
      </c>
      <c r="BA106" s="123">
        <f t="shared" si="25"/>
        <v>0</v>
      </c>
      <c r="BB106" s="123">
        <f t="shared" si="26"/>
        <v>0</v>
      </c>
      <c r="BC106" s="123">
        <f t="shared" si="27"/>
        <v>0</v>
      </c>
      <c r="BD106" s="123">
        <f t="shared" si="28"/>
        <v>0</v>
      </c>
      <c r="BE106" s="123">
        <f t="shared" si="29"/>
        <v>0</v>
      </c>
      <c r="CZ106" s="123">
        <v>1.251E-2</v>
      </c>
    </row>
    <row r="107" spans="1:104" x14ac:dyDescent="0.2">
      <c r="A107" s="151">
        <v>72</v>
      </c>
      <c r="B107" s="152" t="s">
        <v>250</v>
      </c>
      <c r="C107" s="153" t="s">
        <v>251</v>
      </c>
      <c r="D107" s="154" t="s">
        <v>227</v>
      </c>
      <c r="E107" s="155">
        <v>1</v>
      </c>
      <c r="F107" s="155">
        <v>0</v>
      </c>
      <c r="G107" s="156">
        <f t="shared" si="24"/>
        <v>0</v>
      </c>
      <c r="O107" s="150">
        <v>2</v>
      </c>
      <c r="AA107" s="123">
        <v>12</v>
      </c>
      <c r="AB107" s="123">
        <v>0</v>
      </c>
      <c r="AC107" s="123">
        <v>72</v>
      </c>
      <c r="AZ107" s="123">
        <v>2</v>
      </c>
      <c r="BA107" s="123">
        <f t="shared" si="25"/>
        <v>0</v>
      </c>
      <c r="BB107" s="123">
        <f t="shared" si="26"/>
        <v>0</v>
      </c>
      <c r="BC107" s="123">
        <f t="shared" si="27"/>
        <v>0</v>
      </c>
      <c r="BD107" s="123">
        <f t="shared" si="28"/>
        <v>0</v>
      </c>
      <c r="BE107" s="123">
        <f t="shared" si="29"/>
        <v>0</v>
      </c>
      <c r="CZ107" s="123">
        <v>1.444E-2</v>
      </c>
    </row>
    <row r="108" spans="1:104" ht="22.5" x14ac:dyDescent="0.2">
      <c r="A108" s="151">
        <v>73</v>
      </c>
      <c r="B108" s="152" t="s">
        <v>252</v>
      </c>
      <c r="C108" s="153" t="s">
        <v>253</v>
      </c>
      <c r="D108" s="154" t="s">
        <v>66</v>
      </c>
      <c r="E108" s="155">
        <v>11</v>
      </c>
      <c r="F108" s="155">
        <v>0</v>
      </c>
      <c r="G108" s="156">
        <f t="shared" si="24"/>
        <v>0</v>
      </c>
      <c r="O108" s="150">
        <v>2</v>
      </c>
      <c r="AA108" s="123">
        <v>12</v>
      </c>
      <c r="AB108" s="123">
        <v>0</v>
      </c>
      <c r="AC108" s="123">
        <v>73</v>
      </c>
      <c r="AZ108" s="123">
        <v>2</v>
      </c>
      <c r="BA108" s="123">
        <f t="shared" si="25"/>
        <v>0</v>
      </c>
      <c r="BB108" s="123">
        <f t="shared" si="26"/>
        <v>0</v>
      </c>
      <c r="BC108" s="123">
        <f t="shared" si="27"/>
        <v>0</v>
      </c>
      <c r="BD108" s="123">
        <f t="shared" si="28"/>
        <v>0</v>
      </c>
      <c r="BE108" s="123">
        <f t="shared" si="29"/>
        <v>0</v>
      </c>
      <c r="CZ108" s="123">
        <v>0</v>
      </c>
    </row>
    <row r="109" spans="1:104" ht="22.5" x14ac:dyDescent="0.2">
      <c r="A109" s="151">
        <v>74</v>
      </c>
      <c r="B109" s="152" t="s">
        <v>254</v>
      </c>
      <c r="C109" s="153" t="s">
        <v>255</v>
      </c>
      <c r="D109" s="154" t="s">
        <v>66</v>
      </c>
      <c r="E109" s="155">
        <v>11</v>
      </c>
      <c r="F109" s="155">
        <v>0</v>
      </c>
      <c r="G109" s="156">
        <f t="shared" si="24"/>
        <v>0</v>
      </c>
      <c r="O109" s="150">
        <v>2</v>
      </c>
      <c r="AA109" s="123">
        <v>12</v>
      </c>
      <c r="AB109" s="123">
        <v>0</v>
      </c>
      <c r="AC109" s="123">
        <v>74</v>
      </c>
      <c r="AZ109" s="123">
        <v>2</v>
      </c>
      <c r="BA109" s="123">
        <f t="shared" si="25"/>
        <v>0</v>
      </c>
      <c r="BB109" s="123">
        <f t="shared" si="26"/>
        <v>0</v>
      </c>
      <c r="BC109" s="123">
        <f t="shared" si="27"/>
        <v>0</v>
      </c>
      <c r="BD109" s="123">
        <f t="shared" si="28"/>
        <v>0</v>
      </c>
      <c r="BE109" s="123">
        <f t="shared" si="29"/>
        <v>0</v>
      </c>
      <c r="CZ109" s="123">
        <v>0</v>
      </c>
    </row>
    <row r="110" spans="1:104" x14ac:dyDescent="0.2">
      <c r="A110" s="151">
        <v>75</v>
      </c>
      <c r="B110" s="152" t="s">
        <v>256</v>
      </c>
      <c r="C110" s="153" t="s">
        <v>257</v>
      </c>
      <c r="D110" s="154" t="s">
        <v>66</v>
      </c>
      <c r="E110" s="155">
        <v>11</v>
      </c>
      <c r="F110" s="155">
        <v>0</v>
      </c>
      <c r="G110" s="156">
        <f t="shared" si="24"/>
        <v>0</v>
      </c>
      <c r="O110" s="150">
        <v>2</v>
      </c>
      <c r="AA110" s="123">
        <v>12</v>
      </c>
      <c r="AB110" s="123">
        <v>0</v>
      </c>
      <c r="AC110" s="123">
        <v>75</v>
      </c>
      <c r="AZ110" s="123">
        <v>2</v>
      </c>
      <c r="BA110" s="123">
        <f t="shared" si="25"/>
        <v>0</v>
      </c>
      <c r="BB110" s="123">
        <f t="shared" si="26"/>
        <v>0</v>
      </c>
      <c r="BC110" s="123">
        <f t="shared" si="27"/>
        <v>0</v>
      </c>
      <c r="BD110" s="123">
        <f t="shared" si="28"/>
        <v>0</v>
      </c>
      <c r="BE110" s="123">
        <f t="shared" si="29"/>
        <v>0</v>
      </c>
      <c r="CZ110" s="123">
        <v>0</v>
      </c>
    </row>
    <row r="111" spans="1:104" x14ac:dyDescent="0.2">
      <c r="A111" s="151">
        <v>76</v>
      </c>
      <c r="B111" s="152" t="s">
        <v>258</v>
      </c>
      <c r="C111" s="153" t="s">
        <v>259</v>
      </c>
      <c r="D111" s="154" t="s">
        <v>66</v>
      </c>
      <c r="E111" s="155">
        <v>2</v>
      </c>
      <c r="F111" s="155">
        <v>0</v>
      </c>
      <c r="G111" s="156">
        <f t="shared" si="24"/>
        <v>0</v>
      </c>
      <c r="O111" s="150">
        <v>2</v>
      </c>
      <c r="AA111" s="123">
        <v>12</v>
      </c>
      <c r="AB111" s="123">
        <v>0</v>
      </c>
      <c r="AC111" s="123">
        <v>76</v>
      </c>
      <c r="AZ111" s="123">
        <v>2</v>
      </c>
      <c r="BA111" s="123">
        <f t="shared" si="25"/>
        <v>0</v>
      </c>
      <c r="BB111" s="123">
        <f t="shared" si="26"/>
        <v>0</v>
      </c>
      <c r="BC111" s="123">
        <f t="shared" si="27"/>
        <v>0</v>
      </c>
      <c r="BD111" s="123">
        <f t="shared" si="28"/>
        <v>0</v>
      </c>
      <c r="BE111" s="123">
        <f t="shared" si="29"/>
        <v>0</v>
      </c>
      <c r="CZ111" s="123">
        <v>0</v>
      </c>
    </row>
    <row r="112" spans="1:104" ht="22.5" x14ac:dyDescent="0.2">
      <c r="A112" s="151">
        <v>77</v>
      </c>
      <c r="B112" s="152" t="s">
        <v>260</v>
      </c>
      <c r="C112" s="153" t="s">
        <v>261</v>
      </c>
      <c r="D112" s="154" t="s">
        <v>66</v>
      </c>
      <c r="E112" s="155">
        <v>2</v>
      </c>
      <c r="F112" s="155">
        <v>0</v>
      </c>
      <c r="G112" s="156">
        <f t="shared" si="24"/>
        <v>0</v>
      </c>
      <c r="O112" s="150">
        <v>2</v>
      </c>
      <c r="AA112" s="123">
        <v>12</v>
      </c>
      <c r="AB112" s="123">
        <v>0</v>
      </c>
      <c r="AC112" s="123">
        <v>77</v>
      </c>
      <c r="AZ112" s="123">
        <v>2</v>
      </c>
      <c r="BA112" s="123">
        <f t="shared" si="25"/>
        <v>0</v>
      </c>
      <c r="BB112" s="123">
        <f t="shared" si="26"/>
        <v>0</v>
      </c>
      <c r="BC112" s="123">
        <f t="shared" si="27"/>
        <v>0</v>
      </c>
      <c r="BD112" s="123">
        <f t="shared" si="28"/>
        <v>0</v>
      </c>
      <c r="BE112" s="123">
        <f t="shared" si="29"/>
        <v>0</v>
      </c>
      <c r="CZ112" s="123">
        <v>0</v>
      </c>
    </row>
    <row r="113" spans="1:104" ht="22.5" x14ac:dyDescent="0.2">
      <c r="A113" s="151">
        <v>78</v>
      </c>
      <c r="B113" s="152" t="s">
        <v>260</v>
      </c>
      <c r="C113" s="153" t="s">
        <v>262</v>
      </c>
      <c r="D113" s="154" t="s">
        <v>66</v>
      </c>
      <c r="E113" s="155">
        <v>13</v>
      </c>
      <c r="F113" s="155">
        <v>0</v>
      </c>
      <c r="G113" s="156">
        <f t="shared" si="24"/>
        <v>0</v>
      </c>
      <c r="O113" s="150">
        <v>2</v>
      </c>
      <c r="AA113" s="123">
        <v>12</v>
      </c>
      <c r="AB113" s="123">
        <v>0</v>
      </c>
      <c r="AC113" s="123">
        <v>78</v>
      </c>
      <c r="AZ113" s="123">
        <v>2</v>
      </c>
      <c r="BA113" s="123">
        <f t="shared" si="25"/>
        <v>0</v>
      </c>
      <c r="BB113" s="123">
        <f t="shared" si="26"/>
        <v>0</v>
      </c>
      <c r="BC113" s="123">
        <f t="shared" si="27"/>
        <v>0</v>
      </c>
      <c r="BD113" s="123">
        <f t="shared" si="28"/>
        <v>0</v>
      </c>
      <c r="BE113" s="123">
        <f t="shared" si="29"/>
        <v>0</v>
      </c>
      <c r="CZ113" s="123">
        <v>0</v>
      </c>
    </row>
    <row r="114" spans="1:104" x14ac:dyDescent="0.2">
      <c r="A114" s="151">
        <v>79</v>
      </c>
      <c r="B114" s="152" t="s">
        <v>263</v>
      </c>
      <c r="C114" s="153" t="s">
        <v>264</v>
      </c>
      <c r="D114" s="154" t="s">
        <v>66</v>
      </c>
      <c r="E114" s="155">
        <v>1</v>
      </c>
      <c r="F114" s="155">
        <v>0</v>
      </c>
      <c r="G114" s="156">
        <f t="shared" si="24"/>
        <v>0</v>
      </c>
      <c r="O114" s="150">
        <v>2</v>
      </c>
      <c r="AA114" s="123">
        <v>12</v>
      </c>
      <c r="AB114" s="123">
        <v>0</v>
      </c>
      <c r="AC114" s="123">
        <v>79</v>
      </c>
      <c r="AZ114" s="123">
        <v>2</v>
      </c>
      <c r="BA114" s="123">
        <f t="shared" si="25"/>
        <v>0</v>
      </c>
      <c r="BB114" s="123">
        <f t="shared" si="26"/>
        <v>0</v>
      </c>
      <c r="BC114" s="123">
        <f t="shared" si="27"/>
        <v>0</v>
      </c>
      <c r="BD114" s="123">
        <f t="shared" si="28"/>
        <v>0</v>
      </c>
      <c r="BE114" s="123">
        <f t="shared" si="29"/>
        <v>0</v>
      </c>
      <c r="CZ114" s="123">
        <v>0</v>
      </c>
    </row>
    <row r="115" spans="1:104" x14ac:dyDescent="0.2">
      <c r="A115" s="151">
        <v>80</v>
      </c>
      <c r="B115" s="152" t="s">
        <v>265</v>
      </c>
      <c r="C115" s="153" t="s">
        <v>266</v>
      </c>
      <c r="D115" s="154" t="s">
        <v>66</v>
      </c>
      <c r="E115" s="155">
        <v>2</v>
      </c>
      <c r="F115" s="155">
        <v>0</v>
      </c>
      <c r="G115" s="156">
        <f t="shared" si="24"/>
        <v>0</v>
      </c>
      <c r="O115" s="150">
        <v>2</v>
      </c>
      <c r="AA115" s="123">
        <v>12</v>
      </c>
      <c r="AB115" s="123">
        <v>0</v>
      </c>
      <c r="AC115" s="123">
        <v>80</v>
      </c>
      <c r="AZ115" s="123">
        <v>2</v>
      </c>
      <c r="BA115" s="123">
        <f t="shared" si="25"/>
        <v>0</v>
      </c>
      <c r="BB115" s="123">
        <f t="shared" si="26"/>
        <v>0</v>
      </c>
      <c r="BC115" s="123">
        <f t="shared" si="27"/>
        <v>0</v>
      </c>
      <c r="BD115" s="123">
        <f t="shared" si="28"/>
        <v>0</v>
      </c>
      <c r="BE115" s="123">
        <f t="shared" si="29"/>
        <v>0</v>
      </c>
      <c r="CZ115" s="123">
        <v>0</v>
      </c>
    </row>
    <row r="116" spans="1:104" x14ac:dyDescent="0.2">
      <c r="A116" s="151">
        <v>81</v>
      </c>
      <c r="B116" s="152" t="s">
        <v>267</v>
      </c>
      <c r="C116" s="153" t="s">
        <v>268</v>
      </c>
      <c r="D116" s="154" t="s">
        <v>66</v>
      </c>
      <c r="E116" s="155">
        <v>11</v>
      </c>
      <c r="F116" s="155">
        <v>0</v>
      </c>
      <c r="G116" s="156">
        <f t="shared" si="24"/>
        <v>0</v>
      </c>
      <c r="O116" s="150">
        <v>2</v>
      </c>
      <c r="AA116" s="123">
        <v>12</v>
      </c>
      <c r="AB116" s="123">
        <v>0</v>
      </c>
      <c r="AC116" s="123">
        <v>81</v>
      </c>
      <c r="AZ116" s="123">
        <v>2</v>
      </c>
      <c r="BA116" s="123">
        <f t="shared" si="25"/>
        <v>0</v>
      </c>
      <c r="BB116" s="123">
        <f t="shared" si="26"/>
        <v>0</v>
      </c>
      <c r="BC116" s="123">
        <f t="shared" si="27"/>
        <v>0</v>
      </c>
      <c r="BD116" s="123">
        <f t="shared" si="28"/>
        <v>0</v>
      </c>
      <c r="BE116" s="123">
        <f t="shared" si="29"/>
        <v>0</v>
      </c>
      <c r="CZ116" s="123">
        <v>0</v>
      </c>
    </row>
    <row r="117" spans="1:104" ht="22.5" x14ac:dyDescent="0.2">
      <c r="A117" s="151">
        <v>82</v>
      </c>
      <c r="B117" s="152" t="s">
        <v>269</v>
      </c>
      <c r="C117" s="153" t="s">
        <v>270</v>
      </c>
      <c r="D117" s="154" t="s">
        <v>66</v>
      </c>
      <c r="E117" s="155">
        <v>11</v>
      </c>
      <c r="F117" s="155">
        <v>0</v>
      </c>
      <c r="G117" s="156">
        <f t="shared" si="24"/>
        <v>0</v>
      </c>
      <c r="O117" s="150">
        <v>2</v>
      </c>
      <c r="AA117" s="123">
        <v>12</v>
      </c>
      <c r="AB117" s="123">
        <v>0</v>
      </c>
      <c r="AC117" s="123">
        <v>82</v>
      </c>
      <c r="AZ117" s="123">
        <v>2</v>
      </c>
      <c r="BA117" s="123">
        <f t="shared" si="25"/>
        <v>0</v>
      </c>
      <c r="BB117" s="123">
        <f t="shared" si="26"/>
        <v>0</v>
      </c>
      <c r="BC117" s="123">
        <f t="shared" si="27"/>
        <v>0</v>
      </c>
      <c r="BD117" s="123">
        <f t="shared" si="28"/>
        <v>0</v>
      </c>
      <c r="BE117" s="123">
        <f t="shared" si="29"/>
        <v>0</v>
      </c>
      <c r="CZ117" s="123">
        <v>0</v>
      </c>
    </row>
    <row r="118" spans="1:104" x14ac:dyDescent="0.2">
      <c r="A118" s="151">
        <v>83</v>
      </c>
      <c r="B118" s="152" t="s">
        <v>271</v>
      </c>
      <c r="C118" s="153" t="s">
        <v>272</v>
      </c>
      <c r="D118" s="154" t="s">
        <v>227</v>
      </c>
      <c r="E118" s="155">
        <v>47</v>
      </c>
      <c r="F118" s="155">
        <v>0</v>
      </c>
      <c r="G118" s="156">
        <f t="shared" si="24"/>
        <v>0</v>
      </c>
      <c r="O118" s="150">
        <v>2</v>
      </c>
      <c r="AA118" s="123">
        <v>12</v>
      </c>
      <c r="AB118" s="123">
        <v>0</v>
      </c>
      <c r="AC118" s="123">
        <v>83</v>
      </c>
      <c r="AZ118" s="123">
        <v>2</v>
      </c>
      <c r="BA118" s="123">
        <f t="shared" si="25"/>
        <v>0</v>
      </c>
      <c r="BB118" s="123">
        <f t="shared" si="26"/>
        <v>0</v>
      </c>
      <c r="BC118" s="123">
        <f t="shared" si="27"/>
        <v>0</v>
      </c>
      <c r="BD118" s="123">
        <f t="shared" si="28"/>
        <v>0</v>
      </c>
      <c r="BE118" s="123">
        <f t="shared" si="29"/>
        <v>0</v>
      </c>
      <c r="CZ118" s="123">
        <v>2.4000000000000001E-4</v>
      </c>
    </row>
    <row r="119" spans="1:104" ht="22.5" x14ac:dyDescent="0.2">
      <c r="A119" s="151">
        <v>84</v>
      </c>
      <c r="B119" s="152" t="s">
        <v>273</v>
      </c>
      <c r="C119" s="153" t="s">
        <v>274</v>
      </c>
      <c r="D119" s="154" t="s">
        <v>119</v>
      </c>
      <c r="E119" s="155">
        <v>2</v>
      </c>
      <c r="F119" s="155">
        <v>0</v>
      </c>
      <c r="G119" s="156">
        <f t="shared" si="24"/>
        <v>0</v>
      </c>
      <c r="O119" s="150">
        <v>2</v>
      </c>
      <c r="AA119" s="123">
        <v>12</v>
      </c>
      <c r="AB119" s="123">
        <v>0</v>
      </c>
      <c r="AC119" s="123">
        <v>84</v>
      </c>
      <c r="AZ119" s="123">
        <v>2</v>
      </c>
      <c r="BA119" s="123">
        <f t="shared" si="25"/>
        <v>0</v>
      </c>
      <c r="BB119" s="123">
        <f t="shared" si="26"/>
        <v>0</v>
      </c>
      <c r="BC119" s="123">
        <f t="shared" si="27"/>
        <v>0</v>
      </c>
      <c r="BD119" s="123">
        <f t="shared" si="28"/>
        <v>0</v>
      </c>
      <c r="BE119" s="123">
        <f t="shared" si="29"/>
        <v>0</v>
      </c>
      <c r="CZ119" s="123">
        <v>9.0000000000000006E-5</v>
      </c>
    </row>
    <row r="120" spans="1:104" x14ac:dyDescent="0.2">
      <c r="A120" s="151">
        <v>85</v>
      </c>
      <c r="B120" s="152" t="s">
        <v>275</v>
      </c>
      <c r="C120" s="153" t="s">
        <v>276</v>
      </c>
      <c r="D120" s="154" t="s">
        <v>119</v>
      </c>
      <c r="E120" s="155">
        <v>2</v>
      </c>
      <c r="F120" s="155">
        <v>0</v>
      </c>
      <c r="G120" s="156">
        <f t="shared" si="24"/>
        <v>0</v>
      </c>
      <c r="O120" s="150">
        <v>2</v>
      </c>
      <c r="AA120" s="123">
        <v>12</v>
      </c>
      <c r="AB120" s="123">
        <v>0</v>
      </c>
      <c r="AC120" s="123">
        <v>85</v>
      </c>
      <c r="AZ120" s="123">
        <v>2</v>
      </c>
      <c r="BA120" s="123">
        <f t="shared" si="25"/>
        <v>0</v>
      </c>
      <c r="BB120" s="123">
        <f t="shared" si="26"/>
        <v>0</v>
      </c>
      <c r="BC120" s="123">
        <f t="shared" si="27"/>
        <v>0</v>
      </c>
      <c r="BD120" s="123">
        <f t="shared" si="28"/>
        <v>0</v>
      </c>
      <c r="BE120" s="123">
        <f t="shared" si="29"/>
        <v>0</v>
      </c>
      <c r="CZ120" s="123">
        <v>8.0000000000000004E-4</v>
      </c>
    </row>
    <row r="121" spans="1:104" x14ac:dyDescent="0.2">
      <c r="A121" s="151">
        <v>86</v>
      </c>
      <c r="B121" s="152" t="s">
        <v>277</v>
      </c>
      <c r="C121" s="153" t="s">
        <v>278</v>
      </c>
      <c r="D121" s="154" t="s">
        <v>119</v>
      </c>
      <c r="E121" s="155">
        <v>11</v>
      </c>
      <c r="F121" s="155">
        <v>0</v>
      </c>
      <c r="G121" s="156">
        <f t="shared" si="24"/>
        <v>0</v>
      </c>
      <c r="O121" s="150">
        <v>2</v>
      </c>
      <c r="AA121" s="123">
        <v>12</v>
      </c>
      <c r="AB121" s="123">
        <v>0</v>
      </c>
      <c r="AC121" s="123">
        <v>86</v>
      </c>
      <c r="AZ121" s="123">
        <v>2</v>
      </c>
      <c r="BA121" s="123">
        <f t="shared" si="25"/>
        <v>0</v>
      </c>
      <c r="BB121" s="123">
        <f t="shared" si="26"/>
        <v>0</v>
      </c>
      <c r="BC121" s="123">
        <f t="shared" si="27"/>
        <v>0</v>
      </c>
      <c r="BD121" s="123">
        <f t="shared" si="28"/>
        <v>0</v>
      </c>
      <c r="BE121" s="123">
        <f t="shared" si="29"/>
        <v>0</v>
      </c>
      <c r="CZ121" s="123">
        <v>6.9999999999999999E-4</v>
      </c>
    </row>
    <row r="122" spans="1:104" x14ac:dyDescent="0.2">
      <c r="A122" s="151">
        <v>87</v>
      </c>
      <c r="B122" s="152" t="s">
        <v>279</v>
      </c>
      <c r="C122" s="153" t="s">
        <v>280</v>
      </c>
      <c r="D122" s="154" t="s">
        <v>227</v>
      </c>
      <c r="E122" s="155">
        <v>13</v>
      </c>
      <c r="F122" s="155">
        <v>0</v>
      </c>
      <c r="G122" s="156">
        <f t="shared" si="24"/>
        <v>0</v>
      </c>
      <c r="O122" s="150">
        <v>2</v>
      </c>
      <c r="AA122" s="123">
        <v>12</v>
      </c>
      <c r="AB122" s="123">
        <v>0</v>
      </c>
      <c r="AC122" s="123">
        <v>87</v>
      </c>
      <c r="AZ122" s="123">
        <v>2</v>
      </c>
      <c r="BA122" s="123">
        <f t="shared" si="25"/>
        <v>0</v>
      </c>
      <c r="BB122" s="123">
        <f t="shared" si="26"/>
        <v>0</v>
      </c>
      <c r="BC122" s="123">
        <f t="shared" si="27"/>
        <v>0</v>
      </c>
      <c r="BD122" s="123">
        <f t="shared" si="28"/>
        <v>0</v>
      </c>
      <c r="BE122" s="123">
        <f t="shared" si="29"/>
        <v>0</v>
      </c>
      <c r="CZ122" s="123">
        <v>8.8999999999999995E-4</v>
      </c>
    </row>
    <row r="123" spans="1:104" x14ac:dyDescent="0.2">
      <c r="A123" s="151">
        <v>88</v>
      </c>
      <c r="B123" s="152" t="s">
        <v>281</v>
      </c>
      <c r="C123" s="153" t="s">
        <v>282</v>
      </c>
      <c r="D123" s="154" t="s">
        <v>227</v>
      </c>
      <c r="E123" s="155">
        <v>13</v>
      </c>
      <c r="F123" s="155">
        <v>0</v>
      </c>
      <c r="G123" s="156">
        <f t="shared" si="24"/>
        <v>0</v>
      </c>
      <c r="O123" s="150">
        <v>2</v>
      </c>
      <c r="AA123" s="123">
        <v>12</v>
      </c>
      <c r="AB123" s="123">
        <v>0</v>
      </c>
      <c r="AC123" s="123">
        <v>88</v>
      </c>
      <c r="AZ123" s="123">
        <v>2</v>
      </c>
      <c r="BA123" s="123">
        <f t="shared" si="25"/>
        <v>0</v>
      </c>
      <c r="BB123" s="123">
        <f t="shared" si="26"/>
        <v>0</v>
      </c>
      <c r="BC123" s="123">
        <f t="shared" si="27"/>
        <v>0</v>
      </c>
      <c r="BD123" s="123">
        <f t="shared" si="28"/>
        <v>0</v>
      </c>
      <c r="BE123" s="123">
        <f t="shared" si="29"/>
        <v>0</v>
      </c>
      <c r="CZ123" s="123">
        <v>2.4000000000000001E-4</v>
      </c>
    </row>
    <row r="124" spans="1:104" x14ac:dyDescent="0.2">
      <c r="A124" s="151">
        <v>89</v>
      </c>
      <c r="B124" s="152" t="s">
        <v>283</v>
      </c>
      <c r="C124" s="153" t="s">
        <v>284</v>
      </c>
      <c r="D124" s="154" t="s">
        <v>119</v>
      </c>
      <c r="E124" s="155">
        <v>16</v>
      </c>
      <c r="F124" s="155">
        <v>0</v>
      </c>
      <c r="G124" s="156">
        <f t="shared" si="24"/>
        <v>0</v>
      </c>
      <c r="O124" s="150">
        <v>2</v>
      </c>
      <c r="AA124" s="123">
        <v>12</v>
      </c>
      <c r="AB124" s="123">
        <v>0</v>
      </c>
      <c r="AC124" s="123">
        <v>89</v>
      </c>
      <c r="AZ124" s="123">
        <v>2</v>
      </c>
      <c r="BA124" s="123">
        <f t="shared" si="25"/>
        <v>0</v>
      </c>
      <c r="BB124" s="123">
        <f t="shared" si="26"/>
        <v>0</v>
      </c>
      <c r="BC124" s="123">
        <f t="shared" si="27"/>
        <v>0</v>
      </c>
      <c r="BD124" s="123">
        <f t="shared" si="28"/>
        <v>0</v>
      </c>
      <c r="BE124" s="123">
        <f t="shared" si="29"/>
        <v>0</v>
      </c>
      <c r="CZ124" s="123">
        <v>4.0000000000000003E-5</v>
      </c>
    </row>
    <row r="125" spans="1:104" ht="22.5" x14ac:dyDescent="0.2">
      <c r="A125" s="151">
        <v>90</v>
      </c>
      <c r="B125" s="152" t="s">
        <v>285</v>
      </c>
      <c r="C125" s="153" t="s">
        <v>286</v>
      </c>
      <c r="D125" s="154" t="s">
        <v>227</v>
      </c>
      <c r="E125" s="155">
        <v>2</v>
      </c>
      <c r="F125" s="155">
        <v>0</v>
      </c>
      <c r="G125" s="156">
        <f t="shared" si="24"/>
        <v>0</v>
      </c>
      <c r="O125" s="150">
        <v>2</v>
      </c>
      <c r="AA125" s="123">
        <v>12</v>
      </c>
      <c r="AB125" s="123">
        <v>0</v>
      </c>
      <c r="AC125" s="123">
        <v>90</v>
      </c>
      <c r="AZ125" s="123">
        <v>2</v>
      </c>
      <c r="BA125" s="123">
        <f t="shared" si="25"/>
        <v>0</v>
      </c>
      <c r="BB125" s="123">
        <f t="shared" si="26"/>
        <v>0</v>
      </c>
      <c r="BC125" s="123">
        <f t="shared" si="27"/>
        <v>0</v>
      </c>
      <c r="BD125" s="123">
        <f t="shared" si="28"/>
        <v>0</v>
      </c>
      <c r="BE125" s="123">
        <f t="shared" si="29"/>
        <v>0</v>
      </c>
      <c r="CZ125" s="123">
        <v>5.0000000000000001E-4</v>
      </c>
    </row>
    <row r="126" spans="1:104" x14ac:dyDescent="0.2">
      <c r="A126" s="151">
        <v>91</v>
      </c>
      <c r="B126" s="152" t="s">
        <v>287</v>
      </c>
      <c r="C126" s="153" t="s">
        <v>288</v>
      </c>
      <c r="D126" s="154" t="s">
        <v>227</v>
      </c>
      <c r="E126" s="155">
        <v>13</v>
      </c>
      <c r="F126" s="155">
        <v>0</v>
      </c>
      <c r="G126" s="156">
        <f t="shared" si="24"/>
        <v>0</v>
      </c>
      <c r="O126" s="150">
        <v>2</v>
      </c>
      <c r="AA126" s="123">
        <v>12</v>
      </c>
      <c r="AB126" s="123">
        <v>0</v>
      </c>
      <c r="AC126" s="123">
        <v>91</v>
      </c>
      <c r="AZ126" s="123">
        <v>2</v>
      </c>
      <c r="BA126" s="123">
        <f t="shared" si="25"/>
        <v>0</v>
      </c>
      <c r="BB126" s="123">
        <f t="shared" si="26"/>
        <v>0</v>
      </c>
      <c r="BC126" s="123">
        <f t="shared" si="27"/>
        <v>0</v>
      </c>
      <c r="BD126" s="123">
        <f t="shared" si="28"/>
        <v>0</v>
      </c>
      <c r="BE126" s="123">
        <f t="shared" si="29"/>
        <v>0</v>
      </c>
      <c r="CZ126" s="123">
        <v>2.2399999999999998E-3</v>
      </c>
    </row>
    <row r="127" spans="1:104" x14ac:dyDescent="0.2">
      <c r="A127" s="151">
        <v>92</v>
      </c>
      <c r="B127" s="152" t="s">
        <v>289</v>
      </c>
      <c r="C127" s="153" t="s">
        <v>290</v>
      </c>
      <c r="D127" s="154" t="s">
        <v>227</v>
      </c>
      <c r="E127" s="155">
        <v>11</v>
      </c>
      <c r="F127" s="155">
        <v>0</v>
      </c>
      <c r="G127" s="156">
        <f t="shared" si="24"/>
        <v>0</v>
      </c>
      <c r="O127" s="150">
        <v>2</v>
      </c>
      <c r="AA127" s="123">
        <v>12</v>
      </c>
      <c r="AB127" s="123">
        <v>0</v>
      </c>
      <c r="AC127" s="123">
        <v>92</v>
      </c>
      <c r="AZ127" s="123">
        <v>2</v>
      </c>
      <c r="BA127" s="123">
        <f t="shared" si="25"/>
        <v>0</v>
      </c>
      <c r="BB127" s="123">
        <f t="shared" si="26"/>
        <v>0</v>
      </c>
      <c r="BC127" s="123">
        <f t="shared" si="27"/>
        <v>0</v>
      </c>
      <c r="BD127" s="123">
        <f t="shared" si="28"/>
        <v>0</v>
      </c>
      <c r="BE127" s="123">
        <f t="shared" si="29"/>
        <v>0</v>
      </c>
      <c r="CZ127" s="123">
        <v>6.2E-4</v>
      </c>
    </row>
    <row r="128" spans="1:104" x14ac:dyDescent="0.2">
      <c r="A128" s="151">
        <v>93</v>
      </c>
      <c r="B128" s="152" t="s">
        <v>291</v>
      </c>
      <c r="C128" s="153" t="s">
        <v>292</v>
      </c>
      <c r="D128" s="154" t="s">
        <v>227</v>
      </c>
      <c r="E128" s="155">
        <v>11</v>
      </c>
      <c r="F128" s="155">
        <v>0</v>
      </c>
      <c r="G128" s="156">
        <f t="shared" si="24"/>
        <v>0</v>
      </c>
      <c r="O128" s="150">
        <v>2</v>
      </c>
      <c r="AA128" s="123">
        <v>12</v>
      </c>
      <c r="AB128" s="123">
        <v>0</v>
      </c>
      <c r="AC128" s="123">
        <v>93</v>
      </c>
      <c r="AZ128" s="123">
        <v>2</v>
      </c>
      <c r="BA128" s="123">
        <f t="shared" si="25"/>
        <v>0</v>
      </c>
      <c r="BB128" s="123">
        <f t="shared" si="26"/>
        <v>0</v>
      </c>
      <c r="BC128" s="123">
        <f t="shared" si="27"/>
        <v>0</v>
      </c>
      <c r="BD128" s="123">
        <f t="shared" si="28"/>
        <v>0</v>
      </c>
      <c r="BE128" s="123">
        <f t="shared" si="29"/>
        <v>0</v>
      </c>
      <c r="CZ128" s="123">
        <v>4.4999999999999999E-4</v>
      </c>
    </row>
    <row r="129" spans="1:104" x14ac:dyDescent="0.2">
      <c r="A129" s="151">
        <v>94</v>
      </c>
      <c r="B129" s="152" t="s">
        <v>293</v>
      </c>
      <c r="C129" s="153" t="s">
        <v>294</v>
      </c>
      <c r="D129" s="154" t="s">
        <v>119</v>
      </c>
      <c r="E129" s="155">
        <v>13</v>
      </c>
      <c r="F129" s="155">
        <v>0</v>
      </c>
      <c r="G129" s="156">
        <f t="shared" si="24"/>
        <v>0</v>
      </c>
      <c r="O129" s="150">
        <v>2</v>
      </c>
      <c r="AA129" s="123">
        <v>12</v>
      </c>
      <c r="AB129" s="123">
        <v>0</v>
      </c>
      <c r="AC129" s="123">
        <v>94</v>
      </c>
      <c r="AZ129" s="123">
        <v>2</v>
      </c>
      <c r="BA129" s="123">
        <f t="shared" si="25"/>
        <v>0</v>
      </c>
      <c r="BB129" s="123">
        <f t="shared" si="26"/>
        <v>0</v>
      </c>
      <c r="BC129" s="123">
        <f t="shared" si="27"/>
        <v>0</v>
      </c>
      <c r="BD129" s="123">
        <f t="shared" si="28"/>
        <v>0</v>
      </c>
      <c r="BE129" s="123">
        <f t="shared" si="29"/>
        <v>0</v>
      </c>
      <c r="CZ129" s="123">
        <v>0</v>
      </c>
    </row>
    <row r="130" spans="1:104" x14ac:dyDescent="0.2">
      <c r="A130" s="151">
        <v>95</v>
      </c>
      <c r="B130" s="152" t="s">
        <v>295</v>
      </c>
      <c r="C130" s="153" t="s">
        <v>296</v>
      </c>
      <c r="D130" s="154" t="s">
        <v>177</v>
      </c>
      <c r="E130" s="155">
        <v>1.69</v>
      </c>
      <c r="F130" s="155">
        <v>0</v>
      </c>
      <c r="G130" s="156">
        <f t="shared" si="24"/>
        <v>0</v>
      </c>
      <c r="O130" s="150">
        <v>2</v>
      </c>
      <c r="AA130" s="123">
        <v>12</v>
      </c>
      <c r="AB130" s="123">
        <v>0</v>
      </c>
      <c r="AC130" s="123">
        <v>95</v>
      </c>
      <c r="AZ130" s="123">
        <v>2</v>
      </c>
      <c r="BA130" s="123">
        <f t="shared" si="25"/>
        <v>0</v>
      </c>
      <c r="BB130" s="123">
        <f t="shared" si="26"/>
        <v>0</v>
      </c>
      <c r="BC130" s="123">
        <f t="shared" si="27"/>
        <v>0</v>
      </c>
      <c r="BD130" s="123">
        <f t="shared" si="28"/>
        <v>0</v>
      </c>
      <c r="BE130" s="123">
        <f t="shared" si="29"/>
        <v>0</v>
      </c>
      <c r="CZ130" s="123">
        <v>0</v>
      </c>
    </row>
    <row r="131" spans="1:104" x14ac:dyDescent="0.2">
      <c r="A131" s="157"/>
      <c r="B131" s="158" t="s">
        <v>67</v>
      </c>
      <c r="C131" s="159" t="str">
        <f>CONCATENATE(B94," ",C94)</f>
        <v>725 Zařizovací předměty</v>
      </c>
      <c r="D131" s="157"/>
      <c r="E131" s="160"/>
      <c r="F131" s="160"/>
      <c r="G131" s="161">
        <f>SUM(G94:G130)</f>
        <v>0</v>
      </c>
      <c r="O131" s="150">
        <v>4</v>
      </c>
      <c r="BA131" s="162">
        <f>SUM(BA94:BA130)</f>
        <v>0</v>
      </c>
      <c r="BB131" s="162">
        <f>SUM(BB94:BB130)</f>
        <v>0</v>
      </c>
      <c r="BC131" s="162">
        <f>SUM(BC94:BC130)</f>
        <v>0</v>
      </c>
      <c r="BD131" s="162">
        <f>SUM(BD94:BD130)</f>
        <v>0</v>
      </c>
      <c r="BE131" s="162">
        <f>SUM(BE94:BE130)</f>
        <v>0</v>
      </c>
    </row>
    <row r="132" spans="1:104" x14ac:dyDescent="0.2">
      <c r="A132" s="143" t="s">
        <v>65</v>
      </c>
      <c r="B132" s="144" t="s">
        <v>297</v>
      </c>
      <c r="C132" s="145" t="s">
        <v>298</v>
      </c>
      <c r="D132" s="146"/>
      <c r="E132" s="147"/>
      <c r="F132" s="147"/>
      <c r="G132" s="148"/>
      <c r="H132" s="149"/>
      <c r="I132" s="149"/>
      <c r="O132" s="150">
        <v>1</v>
      </c>
    </row>
    <row r="133" spans="1:104" x14ac:dyDescent="0.2">
      <c r="A133" s="151">
        <v>96</v>
      </c>
      <c r="B133" s="152" t="s">
        <v>299</v>
      </c>
      <c r="C133" s="153" t="s">
        <v>300</v>
      </c>
      <c r="D133" s="154" t="s">
        <v>74</v>
      </c>
      <c r="E133" s="155">
        <v>115.46</v>
      </c>
      <c r="F133" s="155">
        <v>0</v>
      </c>
      <c r="G133" s="156">
        <f t="shared" ref="G133:G138" si="30">E133*F133</f>
        <v>0</v>
      </c>
      <c r="O133" s="150">
        <v>2</v>
      </c>
      <c r="AA133" s="123">
        <v>12</v>
      </c>
      <c r="AB133" s="123">
        <v>0</v>
      </c>
      <c r="AC133" s="123">
        <v>96</v>
      </c>
      <c r="AZ133" s="123">
        <v>2</v>
      </c>
      <c r="BA133" s="123">
        <f t="shared" ref="BA133:BA138" si="31">IF(AZ133=1,G133,0)</f>
        <v>0</v>
      </c>
      <c r="BB133" s="123">
        <f t="shared" ref="BB133:BB138" si="32">IF(AZ133=2,G133,0)</f>
        <v>0</v>
      </c>
      <c r="BC133" s="123">
        <f t="shared" ref="BC133:BC138" si="33">IF(AZ133=3,G133,0)</f>
        <v>0</v>
      </c>
      <c r="BD133" s="123">
        <f t="shared" ref="BD133:BD138" si="34">IF(AZ133=4,G133,0)</f>
        <v>0</v>
      </c>
      <c r="BE133" s="123">
        <f t="shared" ref="BE133:BE138" si="35">IF(AZ133=5,G133,0)</f>
        <v>0</v>
      </c>
      <c r="CZ133" s="123">
        <v>1E-3</v>
      </c>
    </row>
    <row r="134" spans="1:104" x14ac:dyDescent="0.2">
      <c r="A134" s="151">
        <v>97</v>
      </c>
      <c r="B134" s="152" t="s">
        <v>301</v>
      </c>
      <c r="C134" s="153" t="s">
        <v>302</v>
      </c>
      <c r="D134" s="154" t="s">
        <v>74</v>
      </c>
      <c r="E134" s="155">
        <v>115.46</v>
      </c>
      <c r="F134" s="155">
        <v>0</v>
      </c>
      <c r="G134" s="156">
        <f t="shared" si="30"/>
        <v>0</v>
      </c>
      <c r="O134" s="150">
        <v>2</v>
      </c>
      <c r="AA134" s="123">
        <v>12</v>
      </c>
      <c r="AB134" s="123">
        <v>0</v>
      </c>
      <c r="AC134" s="123">
        <v>97</v>
      </c>
      <c r="AZ134" s="123">
        <v>2</v>
      </c>
      <c r="BA134" s="123">
        <f t="shared" si="31"/>
        <v>0</v>
      </c>
      <c r="BB134" s="123">
        <f t="shared" si="32"/>
        <v>0</v>
      </c>
      <c r="BC134" s="123">
        <f t="shared" si="33"/>
        <v>0</v>
      </c>
      <c r="BD134" s="123">
        <f t="shared" si="34"/>
        <v>0</v>
      </c>
      <c r="BE134" s="123">
        <f t="shared" si="35"/>
        <v>0</v>
      </c>
      <c r="CZ134" s="123">
        <v>1E-3</v>
      </c>
    </row>
    <row r="135" spans="1:104" ht="22.5" x14ac:dyDescent="0.2">
      <c r="A135" s="151">
        <v>98</v>
      </c>
      <c r="B135" s="152" t="s">
        <v>303</v>
      </c>
      <c r="C135" s="153" t="s">
        <v>304</v>
      </c>
      <c r="D135" s="154" t="s">
        <v>305</v>
      </c>
      <c r="E135" s="155">
        <v>60</v>
      </c>
      <c r="F135" s="155">
        <v>0</v>
      </c>
      <c r="G135" s="156">
        <f t="shared" si="30"/>
        <v>0</v>
      </c>
      <c r="O135" s="150">
        <v>2</v>
      </c>
      <c r="AA135" s="123">
        <v>12</v>
      </c>
      <c r="AB135" s="123">
        <v>0</v>
      </c>
      <c r="AC135" s="123">
        <v>98</v>
      </c>
      <c r="AZ135" s="123">
        <v>2</v>
      </c>
      <c r="BA135" s="123">
        <f t="shared" si="31"/>
        <v>0</v>
      </c>
      <c r="BB135" s="123">
        <f t="shared" si="32"/>
        <v>0</v>
      </c>
      <c r="BC135" s="123">
        <f t="shared" si="33"/>
        <v>0</v>
      </c>
      <c r="BD135" s="123">
        <f t="shared" si="34"/>
        <v>0</v>
      </c>
      <c r="BE135" s="123">
        <f t="shared" si="35"/>
        <v>0</v>
      </c>
      <c r="CZ135" s="123">
        <v>0</v>
      </c>
    </row>
    <row r="136" spans="1:104" ht="22.5" x14ac:dyDescent="0.2">
      <c r="A136" s="151">
        <v>99</v>
      </c>
      <c r="B136" s="152" t="s">
        <v>306</v>
      </c>
      <c r="C136" s="153" t="s">
        <v>307</v>
      </c>
      <c r="D136" s="154" t="s">
        <v>137</v>
      </c>
      <c r="E136" s="155">
        <v>1</v>
      </c>
      <c r="F136" s="155">
        <v>0</v>
      </c>
      <c r="G136" s="156">
        <f t="shared" si="30"/>
        <v>0</v>
      </c>
      <c r="O136" s="150">
        <v>2</v>
      </c>
      <c r="AA136" s="123">
        <v>12</v>
      </c>
      <c r="AB136" s="123">
        <v>0</v>
      </c>
      <c r="AC136" s="123">
        <v>99</v>
      </c>
      <c r="AZ136" s="123">
        <v>2</v>
      </c>
      <c r="BA136" s="123">
        <f t="shared" si="31"/>
        <v>0</v>
      </c>
      <c r="BB136" s="123">
        <f t="shared" si="32"/>
        <v>0</v>
      </c>
      <c r="BC136" s="123">
        <f t="shared" si="33"/>
        <v>0</v>
      </c>
      <c r="BD136" s="123">
        <f t="shared" si="34"/>
        <v>0</v>
      </c>
      <c r="BE136" s="123">
        <f t="shared" si="35"/>
        <v>0</v>
      </c>
      <c r="CZ136" s="123">
        <v>0</v>
      </c>
    </row>
    <row r="137" spans="1:104" x14ac:dyDescent="0.2">
      <c r="A137" s="151">
        <v>100</v>
      </c>
      <c r="B137" s="152" t="s">
        <v>308</v>
      </c>
      <c r="C137" s="153" t="s">
        <v>309</v>
      </c>
      <c r="D137" s="154" t="s">
        <v>74</v>
      </c>
      <c r="E137" s="155">
        <v>900</v>
      </c>
      <c r="F137" s="155">
        <v>0</v>
      </c>
      <c r="G137" s="156">
        <f t="shared" si="30"/>
        <v>0</v>
      </c>
      <c r="O137" s="150">
        <v>2</v>
      </c>
      <c r="AA137" s="123">
        <v>12</v>
      </c>
      <c r="AB137" s="123">
        <v>0</v>
      </c>
      <c r="AC137" s="123">
        <v>100</v>
      </c>
      <c r="AZ137" s="123">
        <v>2</v>
      </c>
      <c r="BA137" s="123">
        <f t="shared" si="31"/>
        <v>0</v>
      </c>
      <c r="BB137" s="123">
        <f t="shared" si="32"/>
        <v>0</v>
      </c>
      <c r="BC137" s="123">
        <f t="shared" si="33"/>
        <v>0</v>
      </c>
      <c r="BD137" s="123">
        <f t="shared" si="34"/>
        <v>0</v>
      </c>
      <c r="BE137" s="123">
        <f t="shared" si="35"/>
        <v>0</v>
      </c>
      <c r="CZ137" s="123">
        <v>0</v>
      </c>
    </row>
    <row r="138" spans="1:104" x14ac:dyDescent="0.2">
      <c r="A138" s="151">
        <v>101</v>
      </c>
      <c r="B138" s="152" t="s">
        <v>310</v>
      </c>
      <c r="C138" s="153" t="s">
        <v>311</v>
      </c>
      <c r="D138" s="154" t="s">
        <v>177</v>
      </c>
      <c r="E138" s="155">
        <v>0.23</v>
      </c>
      <c r="F138" s="155">
        <v>0</v>
      </c>
      <c r="G138" s="156">
        <f t="shared" si="30"/>
        <v>0</v>
      </c>
      <c r="O138" s="150">
        <v>2</v>
      </c>
      <c r="AA138" s="123">
        <v>12</v>
      </c>
      <c r="AB138" s="123">
        <v>0</v>
      </c>
      <c r="AC138" s="123">
        <v>101</v>
      </c>
      <c r="AZ138" s="123">
        <v>2</v>
      </c>
      <c r="BA138" s="123">
        <f t="shared" si="31"/>
        <v>0</v>
      </c>
      <c r="BB138" s="123">
        <f t="shared" si="32"/>
        <v>0</v>
      </c>
      <c r="BC138" s="123">
        <f t="shared" si="33"/>
        <v>0</v>
      </c>
      <c r="BD138" s="123">
        <f t="shared" si="34"/>
        <v>0</v>
      </c>
      <c r="BE138" s="123">
        <f t="shared" si="35"/>
        <v>0</v>
      </c>
      <c r="CZ138" s="123">
        <v>0</v>
      </c>
    </row>
    <row r="139" spans="1:104" x14ac:dyDescent="0.2">
      <c r="A139" s="157"/>
      <c r="B139" s="158" t="s">
        <v>67</v>
      </c>
      <c r="C139" s="159" t="str">
        <f>CONCATENATE(B132," ",C132)</f>
        <v>762 Konstrukce tesařské</v>
      </c>
      <c r="D139" s="157"/>
      <c r="E139" s="160"/>
      <c r="F139" s="160"/>
      <c r="G139" s="161">
        <f>SUM(G132:G138)</f>
        <v>0</v>
      </c>
      <c r="O139" s="150">
        <v>4</v>
      </c>
      <c r="BA139" s="162">
        <f>SUM(BA132:BA138)</f>
        <v>0</v>
      </c>
      <c r="BB139" s="162">
        <f>SUM(BB132:BB138)</f>
        <v>0</v>
      </c>
      <c r="BC139" s="162">
        <f>SUM(BC132:BC138)</f>
        <v>0</v>
      </c>
      <c r="BD139" s="162">
        <f>SUM(BD132:BD138)</f>
        <v>0</v>
      </c>
      <c r="BE139" s="162">
        <f>SUM(BE132:BE138)</f>
        <v>0</v>
      </c>
    </row>
    <row r="140" spans="1:104" x14ac:dyDescent="0.2">
      <c r="A140" s="143" t="s">
        <v>65</v>
      </c>
      <c r="B140" s="144" t="s">
        <v>312</v>
      </c>
      <c r="C140" s="145" t="s">
        <v>313</v>
      </c>
      <c r="D140" s="146"/>
      <c r="E140" s="147"/>
      <c r="F140" s="147"/>
      <c r="G140" s="148"/>
      <c r="H140" s="149"/>
      <c r="I140" s="149"/>
      <c r="O140" s="150">
        <v>1</v>
      </c>
    </row>
    <row r="141" spans="1:104" x14ac:dyDescent="0.2">
      <c r="A141" s="151">
        <v>102</v>
      </c>
      <c r="B141" s="152" t="s">
        <v>314</v>
      </c>
      <c r="C141" s="153" t="s">
        <v>315</v>
      </c>
      <c r="D141" s="154" t="s">
        <v>119</v>
      </c>
      <c r="E141" s="155">
        <v>39</v>
      </c>
      <c r="F141" s="155">
        <v>0</v>
      </c>
      <c r="G141" s="156">
        <f>E141*F141</f>
        <v>0</v>
      </c>
      <c r="O141" s="150">
        <v>2</v>
      </c>
      <c r="AA141" s="123">
        <v>12</v>
      </c>
      <c r="AB141" s="123">
        <v>0</v>
      </c>
      <c r="AC141" s="123">
        <v>102</v>
      </c>
      <c r="AZ141" s="123">
        <v>2</v>
      </c>
      <c r="BA141" s="123">
        <f>IF(AZ141=1,G141,0)</f>
        <v>0</v>
      </c>
      <c r="BB141" s="123">
        <f>IF(AZ141=2,G141,0)</f>
        <v>0</v>
      </c>
      <c r="BC141" s="123">
        <f>IF(AZ141=3,G141,0)</f>
        <v>0</v>
      </c>
      <c r="BD141" s="123">
        <f>IF(AZ141=4,G141,0)</f>
        <v>0</v>
      </c>
      <c r="BE141" s="123">
        <f>IF(AZ141=5,G141,0)</f>
        <v>0</v>
      </c>
      <c r="CZ141" s="123">
        <v>0.02</v>
      </c>
    </row>
    <row r="142" spans="1:104" x14ac:dyDescent="0.2">
      <c r="A142" s="157"/>
      <c r="B142" s="158" t="s">
        <v>67</v>
      </c>
      <c r="C142" s="159" t="str">
        <f>CONCATENATE(B140," ",C140)</f>
        <v>764 Konstrukce klempířské</v>
      </c>
      <c r="D142" s="157"/>
      <c r="E142" s="160"/>
      <c r="F142" s="160"/>
      <c r="G142" s="161">
        <f>SUM(G140:G141)</f>
        <v>0</v>
      </c>
      <c r="O142" s="150">
        <v>4</v>
      </c>
      <c r="BA142" s="162">
        <f>SUM(BA140:BA141)</f>
        <v>0</v>
      </c>
      <c r="BB142" s="162">
        <f>SUM(BB140:BB141)</f>
        <v>0</v>
      </c>
      <c r="BC142" s="162">
        <f>SUM(BC140:BC141)</f>
        <v>0</v>
      </c>
      <c r="BD142" s="162">
        <f>SUM(BD140:BD141)</f>
        <v>0</v>
      </c>
      <c r="BE142" s="162">
        <f>SUM(BE140:BE141)</f>
        <v>0</v>
      </c>
    </row>
    <row r="143" spans="1:104" x14ac:dyDescent="0.2">
      <c r="A143" s="143" t="s">
        <v>65</v>
      </c>
      <c r="B143" s="144" t="s">
        <v>316</v>
      </c>
      <c r="C143" s="145" t="s">
        <v>317</v>
      </c>
      <c r="D143" s="146"/>
      <c r="E143" s="147"/>
      <c r="F143" s="147"/>
      <c r="G143" s="148"/>
      <c r="H143" s="149"/>
      <c r="I143" s="149"/>
      <c r="O143" s="150">
        <v>1</v>
      </c>
    </row>
    <row r="144" spans="1:104" x14ac:dyDescent="0.2">
      <c r="A144" s="151">
        <v>103</v>
      </c>
      <c r="B144" s="152" t="s">
        <v>318</v>
      </c>
      <c r="C144" s="153" t="s">
        <v>319</v>
      </c>
      <c r="D144" s="154" t="s">
        <v>74</v>
      </c>
      <c r="E144" s="155">
        <v>170.49</v>
      </c>
      <c r="F144" s="155">
        <v>0</v>
      </c>
      <c r="G144" s="156">
        <f t="shared" ref="G144:G149" si="36">E144*F144</f>
        <v>0</v>
      </c>
      <c r="O144" s="150">
        <v>2</v>
      </c>
      <c r="AA144" s="123">
        <v>12</v>
      </c>
      <c r="AB144" s="123">
        <v>0</v>
      </c>
      <c r="AC144" s="123">
        <v>103</v>
      </c>
      <c r="AZ144" s="123">
        <v>2</v>
      </c>
      <c r="BA144" s="123">
        <f t="shared" ref="BA144:BA149" si="37">IF(AZ144=1,G144,0)</f>
        <v>0</v>
      </c>
      <c r="BB144" s="123">
        <f t="shared" ref="BB144:BB149" si="38">IF(AZ144=2,G144,0)</f>
        <v>0</v>
      </c>
      <c r="BC144" s="123">
        <f t="shared" ref="BC144:BC149" si="39">IF(AZ144=3,G144,0)</f>
        <v>0</v>
      </c>
      <c r="BD144" s="123">
        <f t="shared" ref="BD144:BD149" si="40">IF(AZ144=4,G144,0)</f>
        <v>0</v>
      </c>
      <c r="BE144" s="123">
        <f t="shared" ref="BE144:BE149" si="41">IF(AZ144=5,G144,0)</f>
        <v>0</v>
      </c>
      <c r="CZ144" s="123">
        <v>6.7000000000000002E-4</v>
      </c>
    </row>
    <row r="145" spans="1:104" ht="22.5" x14ac:dyDescent="0.2">
      <c r="A145" s="151">
        <v>104</v>
      </c>
      <c r="B145" s="152" t="s">
        <v>320</v>
      </c>
      <c r="C145" s="153" t="s">
        <v>321</v>
      </c>
      <c r="D145" s="154" t="s">
        <v>119</v>
      </c>
      <c r="E145" s="155">
        <v>12</v>
      </c>
      <c r="F145" s="155">
        <v>0</v>
      </c>
      <c r="G145" s="156">
        <f t="shared" si="36"/>
        <v>0</v>
      </c>
      <c r="O145" s="150">
        <v>2</v>
      </c>
      <c r="AA145" s="123">
        <v>12</v>
      </c>
      <c r="AB145" s="123">
        <v>0</v>
      </c>
      <c r="AC145" s="123">
        <v>104</v>
      </c>
      <c r="AZ145" s="123">
        <v>2</v>
      </c>
      <c r="BA145" s="123">
        <f t="shared" si="37"/>
        <v>0</v>
      </c>
      <c r="BB145" s="123">
        <f t="shared" si="38"/>
        <v>0</v>
      </c>
      <c r="BC145" s="123">
        <f t="shared" si="39"/>
        <v>0</v>
      </c>
      <c r="BD145" s="123">
        <f t="shared" si="40"/>
        <v>0</v>
      </c>
      <c r="BE145" s="123">
        <f t="shared" si="41"/>
        <v>0</v>
      </c>
      <c r="CZ145" s="123">
        <v>9.2999999999999992E-3</v>
      </c>
    </row>
    <row r="146" spans="1:104" x14ac:dyDescent="0.2">
      <c r="A146" s="151">
        <v>105</v>
      </c>
      <c r="B146" s="152" t="s">
        <v>322</v>
      </c>
      <c r="C146" s="153" t="s">
        <v>323</v>
      </c>
      <c r="D146" s="154" t="s">
        <v>74</v>
      </c>
      <c r="E146" s="155">
        <v>170.49</v>
      </c>
      <c r="F146" s="155">
        <v>0</v>
      </c>
      <c r="G146" s="156">
        <f t="shared" si="36"/>
        <v>0</v>
      </c>
      <c r="O146" s="150">
        <v>2</v>
      </c>
      <c r="AA146" s="123">
        <v>12</v>
      </c>
      <c r="AB146" s="123">
        <v>0</v>
      </c>
      <c r="AC146" s="123">
        <v>105</v>
      </c>
      <c r="AZ146" s="123">
        <v>2</v>
      </c>
      <c r="BA146" s="123">
        <f t="shared" si="37"/>
        <v>0</v>
      </c>
      <c r="BB146" s="123">
        <f t="shared" si="38"/>
        <v>0</v>
      </c>
      <c r="BC146" s="123">
        <f t="shared" si="39"/>
        <v>0</v>
      </c>
      <c r="BD146" s="123">
        <f t="shared" si="40"/>
        <v>0</v>
      </c>
      <c r="BE146" s="123">
        <f t="shared" si="41"/>
        <v>0</v>
      </c>
      <c r="CZ146" s="123">
        <v>3.0000000000000001E-5</v>
      </c>
    </row>
    <row r="147" spans="1:104" x14ac:dyDescent="0.2">
      <c r="A147" s="151">
        <v>106</v>
      </c>
      <c r="B147" s="152" t="s">
        <v>324</v>
      </c>
      <c r="C147" s="153" t="s">
        <v>325</v>
      </c>
      <c r="D147" s="154" t="s">
        <v>74</v>
      </c>
      <c r="E147" s="155">
        <v>255.73500000000001</v>
      </c>
      <c r="F147" s="155">
        <v>0</v>
      </c>
      <c r="G147" s="156">
        <f t="shared" si="36"/>
        <v>0</v>
      </c>
      <c r="O147" s="150">
        <v>2</v>
      </c>
      <c r="AA147" s="123">
        <v>12</v>
      </c>
      <c r="AB147" s="123">
        <v>0</v>
      </c>
      <c r="AC147" s="123">
        <v>106</v>
      </c>
      <c r="AZ147" s="123">
        <v>2</v>
      </c>
      <c r="BA147" s="123">
        <f t="shared" si="37"/>
        <v>0</v>
      </c>
      <c r="BB147" s="123">
        <f t="shared" si="38"/>
        <v>0</v>
      </c>
      <c r="BC147" s="123">
        <f t="shared" si="39"/>
        <v>0</v>
      </c>
      <c r="BD147" s="123">
        <f t="shared" si="40"/>
        <v>0</v>
      </c>
      <c r="BE147" s="123">
        <f t="shared" si="41"/>
        <v>0</v>
      </c>
      <c r="CZ147" s="123">
        <v>2.7E-4</v>
      </c>
    </row>
    <row r="148" spans="1:104" x14ac:dyDescent="0.2">
      <c r="A148" s="151">
        <v>107</v>
      </c>
      <c r="B148" s="152" t="s">
        <v>326</v>
      </c>
      <c r="C148" s="153" t="s">
        <v>327</v>
      </c>
      <c r="D148" s="154" t="s">
        <v>74</v>
      </c>
      <c r="E148" s="155">
        <v>255.73500000000001</v>
      </c>
      <c r="F148" s="155">
        <v>0</v>
      </c>
      <c r="G148" s="156">
        <f t="shared" si="36"/>
        <v>0</v>
      </c>
      <c r="O148" s="150">
        <v>2</v>
      </c>
      <c r="AA148" s="123">
        <v>12</v>
      </c>
      <c r="AB148" s="123">
        <v>0</v>
      </c>
      <c r="AC148" s="123">
        <v>107</v>
      </c>
      <c r="AZ148" s="123">
        <v>2</v>
      </c>
      <c r="BA148" s="123">
        <f t="shared" si="37"/>
        <v>0</v>
      </c>
      <c r="BB148" s="123">
        <f t="shared" si="38"/>
        <v>0</v>
      </c>
      <c r="BC148" s="123">
        <f t="shared" si="39"/>
        <v>0</v>
      </c>
      <c r="BD148" s="123">
        <f t="shared" si="40"/>
        <v>0</v>
      </c>
      <c r="BE148" s="123">
        <f t="shared" si="41"/>
        <v>0</v>
      </c>
      <c r="CZ148" s="123">
        <v>1.0000000000000001E-5</v>
      </c>
    </row>
    <row r="149" spans="1:104" ht="22.5" x14ac:dyDescent="0.2">
      <c r="A149" s="151">
        <v>108</v>
      </c>
      <c r="B149" s="152" t="s">
        <v>328</v>
      </c>
      <c r="C149" s="153" t="s">
        <v>329</v>
      </c>
      <c r="D149" s="154" t="s">
        <v>74</v>
      </c>
      <c r="E149" s="155">
        <v>900</v>
      </c>
      <c r="F149" s="155">
        <v>0</v>
      </c>
      <c r="G149" s="156">
        <f t="shared" si="36"/>
        <v>0</v>
      </c>
      <c r="O149" s="150">
        <v>2</v>
      </c>
      <c r="AA149" s="123">
        <v>12</v>
      </c>
      <c r="AB149" s="123">
        <v>0</v>
      </c>
      <c r="AC149" s="123">
        <v>108</v>
      </c>
      <c r="AZ149" s="123">
        <v>2</v>
      </c>
      <c r="BA149" s="123">
        <f t="shared" si="37"/>
        <v>0</v>
      </c>
      <c r="BB149" s="123">
        <f t="shared" si="38"/>
        <v>0</v>
      </c>
      <c r="BC149" s="123">
        <f t="shared" si="39"/>
        <v>0</v>
      </c>
      <c r="BD149" s="123">
        <f t="shared" si="40"/>
        <v>0</v>
      </c>
      <c r="BE149" s="123">
        <f t="shared" si="41"/>
        <v>0</v>
      </c>
      <c r="CZ149" s="123">
        <v>0</v>
      </c>
    </row>
    <row r="150" spans="1:104" x14ac:dyDescent="0.2">
      <c r="A150" s="157"/>
      <c r="B150" s="158" t="s">
        <v>67</v>
      </c>
      <c r="C150" s="159" t="str">
        <f>CONCATENATE(B143," ",C143)</f>
        <v>765 Krytiny tvrdé</v>
      </c>
      <c r="D150" s="157"/>
      <c r="E150" s="160"/>
      <c r="F150" s="160"/>
      <c r="G150" s="161">
        <f>SUM(G143:G149)</f>
        <v>0</v>
      </c>
      <c r="O150" s="150">
        <v>4</v>
      </c>
      <c r="BA150" s="162">
        <f>SUM(BA143:BA149)</f>
        <v>0</v>
      </c>
      <c r="BB150" s="162">
        <f>SUM(BB143:BB149)</f>
        <v>0</v>
      </c>
      <c r="BC150" s="162">
        <f>SUM(BC143:BC149)</f>
        <v>0</v>
      </c>
      <c r="BD150" s="162">
        <f>SUM(BD143:BD149)</f>
        <v>0</v>
      </c>
      <c r="BE150" s="162">
        <f>SUM(BE143:BE149)</f>
        <v>0</v>
      </c>
    </row>
    <row r="151" spans="1:104" x14ac:dyDescent="0.2">
      <c r="A151" s="143" t="s">
        <v>65</v>
      </c>
      <c r="B151" s="144" t="s">
        <v>330</v>
      </c>
      <c r="C151" s="145" t="s">
        <v>331</v>
      </c>
      <c r="D151" s="146"/>
      <c r="E151" s="147"/>
      <c r="F151" s="147"/>
      <c r="G151" s="148"/>
      <c r="H151" s="149"/>
      <c r="I151" s="149"/>
      <c r="O151" s="150">
        <v>1</v>
      </c>
    </row>
    <row r="152" spans="1:104" x14ac:dyDescent="0.2">
      <c r="A152" s="151">
        <v>109</v>
      </c>
      <c r="B152" s="152" t="s">
        <v>332</v>
      </c>
      <c r="C152" s="153" t="s">
        <v>333</v>
      </c>
      <c r="D152" s="154" t="s">
        <v>119</v>
      </c>
      <c r="E152" s="155">
        <v>2</v>
      </c>
      <c r="F152" s="155">
        <v>0</v>
      </c>
      <c r="G152" s="156">
        <f t="shared" ref="G152:G167" si="42">E152*F152</f>
        <v>0</v>
      </c>
      <c r="O152" s="150">
        <v>2</v>
      </c>
      <c r="AA152" s="123">
        <v>12</v>
      </c>
      <c r="AB152" s="123">
        <v>0</v>
      </c>
      <c r="AC152" s="123">
        <v>109</v>
      </c>
      <c r="AZ152" s="123">
        <v>2</v>
      </c>
      <c r="BA152" s="123">
        <f t="shared" ref="BA152:BA167" si="43">IF(AZ152=1,G152,0)</f>
        <v>0</v>
      </c>
      <c r="BB152" s="123">
        <f t="shared" ref="BB152:BB167" si="44">IF(AZ152=2,G152,0)</f>
        <v>0</v>
      </c>
      <c r="BC152" s="123">
        <f t="shared" ref="BC152:BC167" si="45">IF(AZ152=3,G152,0)</f>
        <v>0</v>
      </c>
      <c r="BD152" s="123">
        <f t="shared" ref="BD152:BD167" si="46">IF(AZ152=4,G152,0)</f>
        <v>0</v>
      </c>
      <c r="BE152" s="123">
        <f t="shared" ref="BE152:BE167" si="47">IF(AZ152=5,G152,0)</f>
        <v>0</v>
      </c>
      <c r="CZ152" s="123">
        <v>0</v>
      </c>
    </row>
    <row r="153" spans="1:104" x14ac:dyDescent="0.2">
      <c r="A153" s="151">
        <v>110</v>
      </c>
      <c r="B153" s="152" t="s">
        <v>334</v>
      </c>
      <c r="C153" s="153" t="s">
        <v>335</v>
      </c>
      <c r="D153" s="154" t="s">
        <v>119</v>
      </c>
      <c r="E153" s="155">
        <v>6</v>
      </c>
      <c r="F153" s="155">
        <v>0</v>
      </c>
      <c r="G153" s="156">
        <f t="shared" si="42"/>
        <v>0</v>
      </c>
      <c r="O153" s="150">
        <v>2</v>
      </c>
      <c r="AA153" s="123">
        <v>12</v>
      </c>
      <c r="AB153" s="123">
        <v>0</v>
      </c>
      <c r="AC153" s="123">
        <v>110</v>
      </c>
      <c r="AZ153" s="123">
        <v>2</v>
      </c>
      <c r="BA153" s="123">
        <f t="shared" si="43"/>
        <v>0</v>
      </c>
      <c r="BB153" s="123">
        <f t="shared" si="44"/>
        <v>0</v>
      </c>
      <c r="BC153" s="123">
        <f t="shared" si="45"/>
        <v>0</v>
      </c>
      <c r="BD153" s="123">
        <f t="shared" si="46"/>
        <v>0</v>
      </c>
      <c r="BE153" s="123">
        <f t="shared" si="47"/>
        <v>0</v>
      </c>
      <c r="CZ153" s="123">
        <v>0</v>
      </c>
    </row>
    <row r="154" spans="1:104" x14ac:dyDescent="0.2">
      <c r="A154" s="151">
        <v>111</v>
      </c>
      <c r="B154" s="152" t="s">
        <v>336</v>
      </c>
      <c r="C154" s="153" t="s">
        <v>337</v>
      </c>
      <c r="D154" s="154" t="s">
        <v>119</v>
      </c>
      <c r="E154" s="155">
        <v>13</v>
      </c>
      <c r="F154" s="155">
        <v>0</v>
      </c>
      <c r="G154" s="156">
        <f t="shared" si="42"/>
        <v>0</v>
      </c>
      <c r="O154" s="150">
        <v>2</v>
      </c>
      <c r="AA154" s="123">
        <v>12</v>
      </c>
      <c r="AB154" s="123">
        <v>0</v>
      </c>
      <c r="AC154" s="123">
        <v>111</v>
      </c>
      <c r="AZ154" s="123">
        <v>2</v>
      </c>
      <c r="BA154" s="123">
        <f t="shared" si="43"/>
        <v>0</v>
      </c>
      <c r="BB154" s="123">
        <f t="shared" si="44"/>
        <v>0</v>
      </c>
      <c r="BC154" s="123">
        <f t="shared" si="45"/>
        <v>0</v>
      </c>
      <c r="BD154" s="123">
        <f t="shared" si="46"/>
        <v>0</v>
      </c>
      <c r="BE154" s="123">
        <f t="shared" si="47"/>
        <v>0</v>
      </c>
      <c r="CZ154" s="123">
        <v>0</v>
      </c>
    </row>
    <row r="155" spans="1:104" x14ac:dyDescent="0.2">
      <c r="A155" s="151">
        <v>112</v>
      </c>
      <c r="B155" s="152" t="s">
        <v>338</v>
      </c>
      <c r="C155" s="153" t="s">
        <v>339</v>
      </c>
      <c r="D155" s="154" t="s">
        <v>119</v>
      </c>
      <c r="E155" s="155">
        <v>20</v>
      </c>
      <c r="F155" s="155">
        <v>0</v>
      </c>
      <c r="G155" s="156">
        <f t="shared" si="42"/>
        <v>0</v>
      </c>
      <c r="O155" s="150">
        <v>2</v>
      </c>
      <c r="AA155" s="123">
        <v>12</v>
      </c>
      <c r="AB155" s="123">
        <v>0</v>
      </c>
      <c r="AC155" s="123">
        <v>112</v>
      </c>
      <c r="AZ155" s="123">
        <v>2</v>
      </c>
      <c r="BA155" s="123">
        <f t="shared" si="43"/>
        <v>0</v>
      </c>
      <c r="BB155" s="123">
        <f t="shared" si="44"/>
        <v>0</v>
      </c>
      <c r="BC155" s="123">
        <f t="shared" si="45"/>
        <v>0</v>
      </c>
      <c r="BD155" s="123">
        <f t="shared" si="46"/>
        <v>0</v>
      </c>
      <c r="BE155" s="123">
        <f t="shared" si="47"/>
        <v>0</v>
      </c>
      <c r="CZ155" s="123">
        <v>0</v>
      </c>
    </row>
    <row r="156" spans="1:104" ht="22.5" x14ac:dyDescent="0.2">
      <c r="A156" s="151">
        <v>113</v>
      </c>
      <c r="B156" s="152" t="s">
        <v>340</v>
      </c>
      <c r="C156" s="153" t="s">
        <v>341</v>
      </c>
      <c r="D156" s="154" t="s">
        <v>66</v>
      </c>
      <c r="E156" s="155">
        <v>6</v>
      </c>
      <c r="F156" s="155">
        <v>0</v>
      </c>
      <c r="G156" s="156">
        <f t="shared" si="42"/>
        <v>0</v>
      </c>
      <c r="O156" s="150">
        <v>2</v>
      </c>
      <c r="AA156" s="123">
        <v>12</v>
      </c>
      <c r="AB156" s="123">
        <v>0</v>
      </c>
      <c r="AC156" s="123">
        <v>113</v>
      </c>
      <c r="AZ156" s="123">
        <v>2</v>
      </c>
      <c r="BA156" s="123">
        <f t="shared" si="43"/>
        <v>0</v>
      </c>
      <c r="BB156" s="123">
        <f t="shared" si="44"/>
        <v>0</v>
      </c>
      <c r="BC156" s="123">
        <f t="shared" si="45"/>
        <v>0</v>
      </c>
      <c r="BD156" s="123">
        <f t="shared" si="46"/>
        <v>0</v>
      </c>
      <c r="BE156" s="123">
        <f t="shared" si="47"/>
        <v>0</v>
      </c>
      <c r="CZ156" s="123">
        <v>0.03</v>
      </c>
    </row>
    <row r="157" spans="1:104" ht="22.5" x14ac:dyDescent="0.2">
      <c r="A157" s="151">
        <v>114</v>
      </c>
      <c r="B157" s="152" t="s">
        <v>342</v>
      </c>
      <c r="C157" s="153" t="s">
        <v>343</v>
      </c>
      <c r="D157" s="154" t="s">
        <v>66</v>
      </c>
      <c r="E157" s="155">
        <v>13</v>
      </c>
      <c r="F157" s="155">
        <v>0</v>
      </c>
      <c r="G157" s="156">
        <f t="shared" si="42"/>
        <v>0</v>
      </c>
      <c r="O157" s="150">
        <v>2</v>
      </c>
      <c r="AA157" s="123">
        <v>12</v>
      </c>
      <c r="AB157" s="123">
        <v>1</v>
      </c>
      <c r="AC157" s="123">
        <v>114</v>
      </c>
      <c r="AZ157" s="123">
        <v>2</v>
      </c>
      <c r="BA157" s="123">
        <f t="shared" si="43"/>
        <v>0</v>
      </c>
      <c r="BB157" s="123">
        <f t="shared" si="44"/>
        <v>0</v>
      </c>
      <c r="BC157" s="123">
        <f t="shared" si="45"/>
        <v>0</v>
      </c>
      <c r="BD157" s="123">
        <f t="shared" si="46"/>
        <v>0</v>
      </c>
      <c r="BE157" s="123">
        <f t="shared" si="47"/>
        <v>0</v>
      </c>
      <c r="CZ157" s="123">
        <v>0.03</v>
      </c>
    </row>
    <row r="158" spans="1:104" ht="22.5" x14ac:dyDescent="0.2">
      <c r="A158" s="151">
        <v>115</v>
      </c>
      <c r="B158" s="152" t="s">
        <v>344</v>
      </c>
      <c r="C158" s="153" t="s">
        <v>345</v>
      </c>
      <c r="D158" s="154" t="s">
        <v>66</v>
      </c>
      <c r="E158" s="155">
        <v>20</v>
      </c>
      <c r="F158" s="155">
        <v>0</v>
      </c>
      <c r="G158" s="156">
        <f t="shared" si="42"/>
        <v>0</v>
      </c>
      <c r="O158" s="150">
        <v>2</v>
      </c>
      <c r="AA158" s="123">
        <v>12</v>
      </c>
      <c r="AB158" s="123">
        <v>1</v>
      </c>
      <c r="AC158" s="123">
        <v>115</v>
      </c>
      <c r="AZ158" s="123">
        <v>2</v>
      </c>
      <c r="BA158" s="123">
        <f t="shared" si="43"/>
        <v>0</v>
      </c>
      <c r="BB158" s="123">
        <f t="shared" si="44"/>
        <v>0</v>
      </c>
      <c r="BC158" s="123">
        <f t="shared" si="45"/>
        <v>0</v>
      </c>
      <c r="BD158" s="123">
        <f t="shared" si="46"/>
        <v>0</v>
      </c>
      <c r="BE158" s="123">
        <f t="shared" si="47"/>
        <v>0</v>
      </c>
      <c r="CZ158" s="123">
        <v>0.03</v>
      </c>
    </row>
    <row r="159" spans="1:104" x14ac:dyDescent="0.2">
      <c r="A159" s="151">
        <v>116</v>
      </c>
      <c r="B159" s="152" t="s">
        <v>346</v>
      </c>
      <c r="C159" s="153" t="s">
        <v>347</v>
      </c>
      <c r="D159" s="154" t="s">
        <v>66</v>
      </c>
      <c r="E159" s="155">
        <v>6</v>
      </c>
      <c r="F159" s="155">
        <v>0</v>
      </c>
      <c r="G159" s="156">
        <f t="shared" si="42"/>
        <v>0</v>
      </c>
      <c r="O159" s="150">
        <v>2</v>
      </c>
      <c r="AA159" s="123">
        <v>12</v>
      </c>
      <c r="AB159" s="123">
        <v>1</v>
      </c>
      <c r="AC159" s="123">
        <v>116</v>
      </c>
      <c r="AZ159" s="123">
        <v>2</v>
      </c>
      <c r="BA159" s="123">
        <f t="shared" si="43"/>
        <v>0</v>
      </c>
      <c r="BB159" s="123">
        <f t="shared" si="44"/>
        <v>0</v>
      </c>
      <c r="BC159" s="123">
        <f t="shared" si="45"/>
        <v>0</v>
      </c>
      <c r="BD159" s="123">
        <f t="shared" si="46"/>
        <v>0</v>
      </c>
      <c r="BE159" s="123">
        <f t="shared" si="47"/>
        <v>0</v>
      </c>
      <c r="CZ159" s="123">
        <v>0.01</v>
      </c>
    </row>
    <row r="160" spans="1:104" x14ac:dyDescent="0.2">
      <c r="A160" s="151">
        <v>117</v>
      </c>
      <c r="B160" s="152" t="s">
        <v>348</v>
      </c>
      <c r="C160" s="153" t="s">
        <v>349</v>
      </c>
      <c r="D160" s="154" t="s">
        <v>66</v>
      </c>
      <c r="E160" s="155">
        <v>13</v>
      </c>
      <c r="F160" s="155">
        <v>0</v>
      </c>
      <c r="G160" s="156">
        <f t="shared" si="42"/>
        <v>0</v>
      </c>
      <c r="O160" s="150">
        <v>2</v>
      </c>
      <c r="AA160" s="123">
        <v>12</v>
      </c>
      <c r="AB160" s="123">
        <v>1</v>
      </c>
      <c r="AC160" s="123">
        <v>117</v>
      </c>
      <c r="AZ160" s="123">
        <v>2</v>
      </c>
      <c r="BA160" s="123">
        <f t="shared" si="43"/>
        <v>0</v>
      </c>
      <c r="BB160" s="123">
        <f t="shared" si="44"/>
        <v>0</v>
      </c>
      <c r="BC160" s="123">
        <f t="shared" si="45"/>
        <v>0</v>
      </c>
      <c r="BD160" s="123">
        <f t="shared" si="46"/>
        <v>0</v>
      </c>
      <c r="BE160" s="123">
        <f t="shared" si="47"/>
        <v>0</v>
      </c>
      <c r="CZ160" s="123">
        <v>0.01</v>
      </c>
    </row>
    <row r="161" spans="1:104" x14ac:dyDescent="0.2">
      <c r="A161" s="151">
        <v>118</v>
      </c>
      <c r="B161" s="152" t="s">
        <v>350</v>
      </c>
      <c r="C161" s="153" t="s">
        <v>351</v>
      </c>
      <c r="D161" s="154" t="s">
        <v>66</v>
      </c>
      <c r="E161" s="155">
        <v>20</v>
      </c>
      <c r="F161" s="155">
        <v>0</v>
      </c>
      <c r="G161" s="156">
        <f t="shared" si="42"/>
        <v>0</v>
      </c>
      <c r="O161" s="150">
        <v>2</v>
      </c>
      <c r="AA161" s="123">
        <v>12</v>
      </c>
      <c r="AB161" s="123">
        <v>1</v>
      </c>
      <c r="AC161" s="123">
        <v>118</v>
      </c>
      <c r="AZ161" s="123">
        <v>2</v>
      </c>
      <c r="BA161" s="123">
        <f t="shared" si="43"/>
        <v>0</v>
      </c>
      <c r="BB161" s="123">
        <f t="shared" si="44"/>
        <v>0</v>
      </c>
      <c r="BC161" s="123">
        <f t="shared" si="45"/>
        <v>0</v>
      </c>
      <c r="BD161" s="123">
        <f t="shared" si="46"/>
        <v>0</v>
      </c>
      <c r="BE161" s="123">
        <f t="shared" si="47"/>
        <v>0</v>
      </c>
      <c r="CZ161" s="123">
        <v>0.01</v>
      </c>
    </row>
    <row r="162" spans="1:104" x14ac:dyDescent="0.2">
      <c r="A162" s="151">
        <v>119</v>
      </c>
      <c r="B162" s="152" t="s">
        <v>352</v>
      </c>
      <c r="C162" s="153" t="s">
        <v>353</v>
      </c>
      <c r="D162" s="154" t="s">
        <v>305</v>
      </c>
      <c r="E162" s="155">
        <v>156</v>
      </c>
      <c r="F162" s="155">
        <v>0</v>
      </c>
      <c r="G162" s="156">
        <f t="shared" si="42"/>
        <v>0</v>
      </c>
      <c r="O162" s="150">
        <v>2</v>
      </c>
      <c r="AA162" s="123">
        <v>12</v>
      </c>
      <c r="AB162" s="123">
        <v>0</v>
      </c>
      <c r="AC162" s="123">
        <v>119</v>
      </c>
      <c r="AZ162" s="123">
        <v>2</v>
      </c>
      <c r="BA162" s="123">
        <f t="shared" si="43"/>
        <v>0</v>
      </c>
      <c r="BB162" s="123">
        <f t="shared" si="44"/>
        <v>0</v>
      </c>
      <c r="BC162" s="123">
        <f t="shared" si="45"/>
        <v>0</v>
      </c>
      <c r="BD162" s="123">
        <f t="shared" si="46"/>
        <v>0</v>
      </c>
      <c r="BE162" s="123">
        <f t="shared" si="47"/>
        <v>0</v>
      </c>
      <c r="CZ162" s="123">
        <v>1E-3</v>
      </c>
    </row>
    <row r="163" spans="1:104" ht="22.5" x14ac:dyDescent="0.2">
      <c r="A163" s="151">
        <v>120</v>
      </c>
      <c r="B163" s="152" t="s">
        <v>354</v>
      </c>
      <c r="C163" s="153" t="s">
        <v>355</v>
      </c>
      <c r="D163" s="154" t="s">
        <v>66</v>
      </c>
      <c r="E163" s="155">
        <v>1</v>
      </c>
      <c r="F163" s="155">
        <v>0</v>
      </c>
      <c r="G163" s="156">
        <f t="shared" si="42"/>
        <v>0</v>
      </c>
      <c r="O163" s="150">
        <v>2</v>
      </c>
      <c r="AA163" s="123">
        <v>12</v>
      </c>
      <c r="AB163" s="123">
        <v>0</v>
      </c>
      <c r="AC163" s="123">
        <v>120</v>
      </c>
      <c r="AZ163" s="123">
        <v>2</v>
      </c>
      <c r="BA163" s="123">
        <f t="shared" si="43"/>
        <v>0</v>
      </c>
      <c r="BB163" s="123">
        <f t="shared" si="44"/>
        <v>0</v>
      </c>
      <c r="BC163" s="123">
        <f t="shared" si="45"/>
        <v>0</v>
      </c>
      <c r="BD163" s="123">
        <f t="shared" si="46"/>
        <v>0</v>
      </c>
      <c r="BE163" s="123">
        <f t="shared" si="47"/>
        <v>0</v>
      </c>
      <c r="CZ163" s="123">
        <v>0.05</v>
      </c>
    </row>
    <row r="164" spans="1:104" x14ac:dyDescent="0.2">
      <c r="A164" s="151">
        <v>121</v>
      </c>
      <c r="B164" s="152" t="s">
        <v>356</v>
      </c>
      <c r="C164" s="153" t="s">
        <v>357</v>
      </c>
      <c r="D164" s="154" t="s">
        <v>66</v>
      </c>
      <c r="E164" s="155">
        <v>1</v>
      </c>
      <c r="F164" s="155">
        <v>0</v>
      </c>
      <c r="G164" s="156">
        <f t="shared" si="42"/>
        <v>0</v>
      </c>
      <c r="O164" s="150">
        <v>2</v>
      </c>
      <c r="AA164" s="123">
        <v>12</v>
      </c>
      <c r="AB164" s="123">
        <v>0</v>
      </c>
      <c r="AC164" s="123">
        <v>121</v>
      </c>
      <c r="AZ164" s="123">
        <v>2</v>
      </c>
      <c r="BA164" s="123">
        <f t="shared" si="43"/>
        <v>0</v>
      </c>
      <c r="BB164" s="123">
        <f t="shared" si="44"/>
        <v>0</v>
      </c>
      <c r="BC164" s="123">
        <f t="shared" si="45"/>
        <v>0</v>
      </c>
      <c r="BD164" s="123">
        <f t="shared" si="46"/>
        <v>0</v>
      </c>
      <c r="BE164" s="123">
        <f t="shared" si="47"/>
        <v>0</v>
      </c>
      <c r="CZ164" s="123">
        <v>0</v>
      </c>
    </row>
    <row r="165" spans="1:104" x14ac:dyDescent="0.2">
      <c r="A165" s="151">
        <v>122</v>
      </c>
      <c r="B165" s="152" t="s">
        <v>358</v>
      </c>
      <c r="C165" s="153" t="s">
        <v>359</v>
      </c>
      <c r="D165" s="154" t="s">
        <v>119</v>
      </c>
      <c r="E165" s="155">
        <v>4</v>
      </c>
      <c r="F165" s="155">
        <v>0</v>
      </c>
      <c r="G165" s="156">
        <f t="shared" si="42"/>
        <v>0</v>
      </c>
      <c r="O165" s="150">
        <v>2</v>
      </c>
      <c r="AA165" s="123">
        <v>12</v>
      </c>
      <c r="AB165" s="123">
        <v>0</v>
      </c>
      <c r="AC165" s="123">
        <v>122</v>
      </c>
      <c r="AZ165" s="123">
        <v>2</v>
      </c>
      <c r="BA165" s="123">
        <f t="shared" si="43"/>
        <v>0</v>
      </c>
      <c r="BB165" s="123">
        <f t="shared" si="44"/>
        <v>0</v>
      </c>
      <c r="BC165" s="123">
        <f t="shared" si="45"/>
        <v>0</v>
      </c>
      <c r="BD165" s="123">
        <f t="shared" si="46"/>
        <v>0</v>
      </c>
      <c r="BE165" s="123">
        <f t="shared" si="47"/>
        <v>0</v>
      </c>
      <c r="CZ165" s="123">
        <v>0</v>
      </c>
    </row>
    <row r="166" spans="1:104" ht="22.5" x14ac:dyDescent="0.2">
      <c r="A166" s="151">
        <v>123</v>
      </c>
      <c r="B166" s="152" t="s">
        <v>360</v>
      </c>
      <c r="C166" s="153" t="s">
        <v>361</v>
      </c>
      <c r="D166" s="154" t="s">
        <v>66</v>
      </c>
      <c r="E166" s="155">
        <v>4</v>
      </c>
      <c r="F166" s="155">
        <v>0</v>
      </c>
      <c r="G166" s="156">
        <f t="shared" si="42"/>
        <v>0</v>
      </c>
      <c r="O166" s="150">
        <v>2</v>
      </c>
      <c r="AA166" s="123">
        <v>12</v>
      </c>
      <c r="AB166" s="123">
        <v>0</v>
      </c>
      <c r="AC166" s="123">
        <v>123</v>
      </c>
      <c r="AZ166" s="123">
        <v>2</v>
      </c>
      <c r="BA166" s="123">
        <f t="shared" si="43"/>
        <v>0</v>
      </c>
      <c r="BB166" s="123">
        <f t="shared" si="44"/>
        <v>0</v>
      </c>
      <c r="BC166" s="123">
        <f t="shared" si="45"/>
        <v>0</v>
      </c>
      <c r="BD166" s="123">
        <f t="shared" si="46"/>
        <v>0</v>
      </c>
      <c r="BE166" s="123">
        <f t="shared" si="47"/>
        <v>0</v>
      </c>
      <c r="CZ166" s="123">
        <v>0.01</v>
      </c>
    </row>
    <row r="167" spans="1:104" x14ac:dyDescent="0.2">
      <c r="A167" s="151">
        <v>124</v>
      </c>
      <c r="B167" s="152" t="s">
        <v>362</v>
      </c>
      <c r="C167" s="153" t="s">
        <v>363</v>
      </c>
      <c r="D167" s="154" t="s">
        <v>177</v>
      </c>
      <c r="E167" s="155">
        <v>2.0059999999999998</v>
      </c>
      <c r="F167" s="155">
        <v>0</v>
      </c>
      <c r="G167" s="156">
        <f t="shared" si="42"/>
        <v>0</v>
      </c>
      <c r="O167" s="150">
        <v>2</v>
      </c>
      <c r="AA167" s="123">
        <v>12</v>
      </c>
      <c r="AB167" s="123">
        <v>0</v>
      </c>
      <c r="AC167" s="123">
        <v>124</v>
      </c>
      <c r="AZ167" s="123">
        <v>2</v>
      </c>
      <c r="BA167" s="123">
        <f t="shared" si="43"/>
        <v>0</v>
      </c>
      <c r="BB167" s="123">
        <f t="shared" si="44"/>
        <v>0</v>
      </c>
      <c r="BC167" s="123">
        <f t="shared" si="45"/>
        <v>0</v>
      </c>
      <c r="BD167" s="123">
        <f t="shared" si="46"/>
        <v>0</v>
      </c>
      <c r="BE167" s="123">
        <f t="shared" si="47"/>
        <v>0</v>
      </c>
      <c r="CZ167" s="123">
        <v>0</v>
      </c>
    </row>
    <row r="168" spans="1:104" x14ac:dyDescent="0.2">
      <c r="A168" s="157"/>
      <c r="B168" s="158" t="s">
        <v>67</v>
      </c>
      <c r="C168" s="159" t="str">
        <f>CONCATENATE(B151," ",C151)</f>
        <v>766 Konstrukce truhlářské</v>
      </c>
      <c r="D168" s="157"/>
      <c r="E168" s="160"/>
      <c r="F168" s="160"/>
      <c r="G168" s="161">
        <f>SUM(G151:G167)</f>
        <v>0</v>
      </c>
      <c r="O168" s="150">
        <v>4</v>
      </c>
      <c r="BA168" s="162">
        <f>SUM(BA151:BA167)</f>
        <v>0</v>
      </c>
      <c r="BB168" s="162">
        <f>SUM(BB151:BB167)</f>
        <v>0</v>
      </c>
      <c r="BC168" s="162">
        <f>SUM(BC151:BC167)</f>
        <v>0</v>
      </c>
      <c r="BD168" s="162">
        <f>SUM(BD151:BD167)</f>
        <v>0</v>
      </c>
      <c r="BE168" s="162">
        <f>SUM(BE151:BE167)</f>
        <v>0</v>
      </c>
    </row>
    <row r="169" spans="1:104" x14ac:dyDescent="0.2">
      <c r="A169" s="143" t="s">
        <v>65</v>
      </c>
      <c r="B169" s="144" t="s">
        <v>364</v>
      </c>
      <c r="C169" s="145" t="s">
        <v>365</v>
      </c>
      <c r="D169" s="146"/>
      <c r="E169" s="147"/>
      <c r="F169" s="147"/>
      <c r="G169" s="148"/>
      <c r="H169" s="149"/>
      <c r="I169" s="149"/>
      <c r="O169" s="150">
        <v>1</v>
      </c>
    </row>
    <row r="170" spans="1:104" x14ac:dyDescent="0.2">
      <c r="A170" s="151">
        <v>125</v>
      </c>
      <c r="B170" s="152" t="s">
        <v>366</v>
      </c>
      <c r="C170" s="153" t="s">
        <v>367</v>
      </c>
      <c r="D170" s="154" t="s">
        <v>107</v>
      </c>
      <c r="E170" s="155">
        <v>54</v>
      </c>
      <c r="F170" s="155">
        <v>0</v>
      </c>
      <c r="G170" s="156">
        <f t="shared" ref="G170:G176" si="48">E170*F170</f>
        <v>0</v>
      </c>
      <c r="O170" s="150">
        <v>2</v>
      </c>
      <c r="AA170" s="123">
        <v>12</v>
      </c>
      <c r="AB170" s="123">
        <v>0</v>
      </c>
      <c r="AC170" s="123">
        <v>125</v>
      </c>
      <c r="AZ170" s="123">
        <v>2</v>
      </c>
      <c r="BA170" s="123">
        <f t="shared" ref="BA170:BA176" si="49">IF(AZ170=1,G170,0)</f>
        <v>0</v>
      </c>
      <c r="BB170" s="123">
        <f t="shared" ref="BB170:BB176" si="50">IF(AZ170=2,G170,0)</f>
        <v>0</v>
      </c>
      <c r="BC170" s="123">
        <f t="shared" ref="BC170:BC176" si="51">IF(AZ170=3,G170,0)</f>
        <v>0</v>
      </c>
      <c r="BD170" s="123">
        <f t="shared" ref="BD170:BD176" si="52">IF(AZ170=4,G170,0)</f>
        <v>0</v>
      </c>
      <c r="BE170" s="123">
        <f t="shared" ref="BE170:BE176" si="53">IF(AZ170=5,G170,0)</f>
        <v>0</v>
      </c>
      <c r="CZ170" s="123">
        <v>0</v>
      </c>
    </row>
    <row r="171" spans="1:104" ht="22.5" x14ac:dyDescent="0.2">
      <c r="A171" s="151">
        <v>126</v>
      </c>
      <c r="B171" s="152" t="s">
        <v>368</v>
      </c>
      <c r="C171" s="153" t="s">
        <v>369</v>
      </c>
      <c r="D171" s="154" t="s">
        <v>74</v>
      </c>
      <c r="E171" s="155">
        <v>93</v>
      </c>
      <c r="F171" s="155">
        <v>0</v>
      </c>
      <c r="G171" s="156">
        <f t="shared" si="48"/>
        <v>0</v>
      </c>
      <c r="O171" s="150">
        <v>2</v>
      </c>
      <c r="AA171" s="123">
        <v>12</v>
      </c>
      <c r="AB171" s="123">
        <v>0</v>
      </c>
      <c r="AC171" s="123">
        <v>126</v>
      </c>
      <c r="AZ171" s="123">
        <v>2</v>
      </c>
      <c r="BA171" s="123">
        <f t="shared" si="49"/>
        <v>0</v>
      </c>
      <c r="BB171" s="123">
        <f t="shared" si="50"/>
        <v>0</v>
      </c>
      <c r="BC171" s="123">
        <f t="shared" si="51"/>
        <v>0</v>
      </c>
      <c r="BD171" s="123">
        <f t="shared" si="52"/>
        <v>0</v>
      </c>
      <c r="BE171" s="123">
        <f t="shared" si="53"/>
        <v>0</v>
      </c>
      <c r="CZ171" s="123">
        <v>3.6600000000000001E-3</v>
      </c>
    </row>
    <row r="172" spans="1:104" ht="22.5" x14ac:dyDescent="0.2">
      <c r="A172" s="151">
        <v>127</v>
      </c>
      <c r="B172" s="152" t="s">
        <v>370</v>
      </c>
      <c r="C172" s="153" t="s">
        <v>371</v>
      </c>
      <c r="D172" s="154" t="s">
        <v>74</v>
      </c>
      <c r="E172" s="155">
        <v>99</v>
      </c>
      <c r="F172" s="155">
        <v>0</v>
      </c>
      <c r="G172" s="156">
        <f t="shared" si="48"/>
        <v>0</v>
      </c>
      <c r="O172" s="150">
        <v>2</v>
      </c>
      <c r="AA172" s="123">
        <v>12</v>
      </c>
      <c r="AB172" s="123">
        <v>0</v>
      </c>
      <c r="AC172" s="123">
        <v>127</v>
      </c>
      <c r="AZ172" s="123">
        <v>2</v>
      </c>
      <c r="BA172" s="123">
        <f t="shared" si="49"/>
        <v>0</v>
      </c>
      <c r="BB172" s="123">
        <f t="shared" si="50"/>
        <v>0</v>
      </c>
      <c r="BC172" s="123">
        <f t="shared" si="51"/>
        <v>0</v>
      </c>
      <c r="BD172" s="123">
        <f t="shared" si="52"/>
        <v>0</v>
      </c>
      <c r="BE172" s="123">
        <f t="shared" si="53"/>
        <v>0</v>
      </c>
      <c r="CZ172" s="123">
        <v>8.0000000000000004E-4</v>
      </c>
    </row>
    <row r="173" spans="1:104" x14ac:dyDescent="0.2">
      <c r="A173" s="151">
        <v>128</v>
      </c>
      <c r="B173" s="152" t="s">
        <v>372</v>
      </c>
      <c r="C173" s="153" t="s">
        <v>373</v>
      </c>
      <c r="D173" s="154" t="s">
        <v>74</v>
      </c>
      <c r="E173" s="155">
        <v>40</v>
      </c>
      <c r="F173" s="155">
        <v>0</v>
      </c>
      <c r="G173" s="156">
        <f t="shared" si="48"/>
        <v>0</v>
      </c>
      <c r="O173" s="150">
        <v>2</v>
      </c>
      <c r="AA173" s="123">
        <v>12</v>
      </c>
      <c r="AB173" s="123">
        <v>0</v>
      </c>
      <c r="AC173" s="123">
        <v>128</v>
      </c>
      <c r="AZ173" s="123">
        <v>2</v>
      </c>
      <c r="BA173" s="123">
        <f t="shared" si="49"/>
        <v>0</v>
      </c>
      <c r="BB173" s="123">
        <f t="shared" si="50"/>
        <v>0</v>
      </c>
      <c r="BC173" s="123">
        <f t="shared" si="51"/>
        <v>0</v>
      </c>
      <c r="BD173" s="123">
        <f t="shared" si="52"/>
        <v>0</v>
      </c>
      <c r="BE173" s="123">
        <f t="shared" si="53"/>
        <v>0</v>
      </c>
      <c r="CZ173" s="123">
        <v>0</v>
      </c>
    </row>
    <row r="174" spans="1:104" x14ac:dyDescent="0.2">
      <c r="A174" s="151">
        <v>129</v>
      </c>
      <c r="B174" s="152" t="s">
        <v>374</v>
      </c>
      <c r="C174" s="153" t="s">
        <v>375</v>
      </c>
      <c r="D174" s="154" t="s">
        <v>74</v>
      </c>
      <c r="E174" s="155">
        <v>93</v>
      </c>
      <c r="F174" s="155">
        <v>0</v>
      </c>
      <c r="G174" s="156">
        <f t="shared" si="48"/>
        <v>0</v>
      </c>
      <c r="O174" s="150">
        <v>2</v>
      </c>
      <c r="AA174" s="123">
        <v>12</v>
      </c>
      <c r="AB174" s="123">
        <v>0</v>
      </c>
      <c r="AC174" s="123">
        <v>129</v>
      </c>
      <c r="AZ174" s="123">
        <v>2</v>
      </c>
      <c r="BA174" s="123">
        <f t="shared" si="49"/>
        <v>0</v>
      </c>
      <c r="BB174" s="123">
        <f t="shared" si="50"/>
        <v>0</v>
      </c>
      <c r="BC174" s="123">
        <f t="shared" si="51"/>
        <v>0</v>
      </c>
      <c r="BD174" s="123">
        <f t="shared" si="52"/>
        <v>0</v>
      </c>
      <c r="BE174" s="123">
        <f t="shared" si="53"/>
        <v>0</v>
      </c>
      <c r="CZ174" s="123">
        <v>2.5000000000000001E-2</v>
      </c>
    </row>
    <row r="175" spans="1:104" x14ac:dyDescent="0.2">
      <c r="A175" s="151">
        <v>130</v>
      </c>
      <c r="B175" s="152" t="s">
        <v>376</v>
      </c>
      <c r="C175" s="153" t="s">
        <v>377</v>
      </c>
      <c r="D175" s="154" t="s">
        <v>305</v>
      </c>
      <c r="E175" s="155">
        <v>56</v>
      </c>
      <c r="F175" s="155">
        <v>0</v>
      </c>
      <c r="G175" s="156">
        <f t="shared" si="48"/>
        <v>0</v>
      </c>
      <c r="O175" s="150">
        <v>2</v>
      </c>
      <c r="AA175" s="123">
        <v>12</v>
      </c>
      <c r="AB175" s="123">
        <v>0</v>
      </c>
      <c r="AC175" s="123">
        <v>130</v>
      </c>
      <c r="AZ175" s="123">
        <v>2</v>
      </c>
      <c r="BA175" s="123">
        <f t="shared" si="49"/>
        <v>0</v>
      </c>
      <c r="BB175" s="123">
        <f t="shared" si="50"/>
        <v>0</v>
      </c>
      <c r="BC175" s="123">
        <f t="shared" si="51"/>
        <v>0</v>
      </c>
      <c r="BD175" s="123">
        <f t="shared" si="52"/>
        <v>0</v>
      </c>
      <c r="BE175" s="123">
        <f t="shared" si="53"/>
        <v>0</v>
      </c>
      <c r="CZ175" s="123">
        <v>2E-3</v>
      </c>
    </row>
    <row r="176" spans="1:104" x14ac:dyDescent="0.2">
      <c r="A176" s="151">
        <v>131</v>
      </c>
      <c r="B176" s="152" t="s">
        <v>378</v>
      </c>
      <c r="C176" s="153" t="s">
        <v>379</v>
      </c>
      <c r="D176" s="154" t="s">
        <v>177</v>
      </c>
      <c r="E176" s="155">
        <v>2.8559999999999999</v>
      </c>
      <c r="F176" s="155">
        <v>0</v>
      </c>
      <c r="G176" s="156">
        <f t="shared" si="48"/>
        <v>0</v>
      </c>
      <c r="O176" s="150">
        <v>2</v>
      </c>
      <c r="AA176" s="123">
        <v>12</v>
      </c>
      <c r="AB176" s="123">
        <v>0</v>
      </c>
      <c r="AC176" s="123">
        <v>131</v>
      </c>
      <c r="AZ176" s="123">
        <v>2</v>
      </c>
      <c r="BA176" s="123">
        <f t="shared" si="49"/>
        <v>0</v>
      </c>
      <c r="BB176" s="123">
        <f t="shared" si="50"/>
        <v>0</v>
      </c>
      <c r="BC176" s="123">
        <f t="shared" si="51"/>
        <v>0</v>
      </c>
      <c r="BD176" s="123">
        <f t="shared" si="52"/>
        <v>0</v>
      </c>
      <c r="BE176" s="123">
        <f t="shared" si="53"/>
        <v>0</v>
      </c>
      <c r="CZ176" s="123">
        <v>0</v>
      </c>
    </row>
    <row r="177" spans="1:104" x14ac:dyDescent="0.2">
      <c r="A177" s="157"/>
      <c r="B177" s="158" t="s">
        <v>67</v>
      </c>
      <c r="C177" s="159" t="str">
        <f>CONCATENATE(B169," ",C169)</f>
        <v>771 Podlahy z dlaždic a obklady</v>
      </c>
      <c r="D177" s="157"/>
      <c r="E177" s="160"/>
      <c r="F177" s="160"/>
      <c r="G177" s="161">
        <f>SUM(G169:G176)</f>
        <v>0</v>
      </c>
      <c r="O177" s="150">
        <v>4</v>
      </c>
      <c r="BA177" s="162">
        <f>SUM(BA169:BA176)</f>
        <v>0</v>
      </c>
      <c r="BB177" s="162">
        <f>SUM(BB169:BB176)</f>
        <v>0</v>
      </c>
      <c r="BC177" s="162">
        <f>SUM(BC169:BC176)</f>
        <v>0</v>
      </c>
      <c r="BD177" s="162">
        <f>SUM(BD169:BD176)</f>
        <v>0</v>
      </c>
      <c r="BE177" s="162">
        <f>SUM(BE169:BE176)</f>
        <v>0</v>
      </c>
    </row>
    <row r="178" spans="1:104" x14ac:dyDescent="0.2">
      <c r="A178" s="143" t="s">
        <v>65</v>
      </c>
      <c r="B178" s="144" t="s">
        <v>380</v>
      </c>
      <c r="C178" s="145" t="s">
        <v>381</v>
      </c>
      <c r="D178" s="146"/>
      <c r="E178" s="147"/>
      <c r="F178" s="147"/>
      <c r="G178" s="148"/>
      <c r="H178" s="149"/>
      <c r="I178" s="149"/>
      <c r="O178" s="150">
        <v>1</v>
      </c>
    </row>
    <row r="179" spans="1:104" ht="22.5" x14ac:dyDescent="0.2">
      <c r="A179" s="151">
        <v>132</v>
      </c>
      <c r="B179" s="152" t="s">
        <v>382</v>
      </c>
      <c r="C179" s="153" t="s">
        <v>383</v>
      </c>
      <c r="D179" s="154" t="s">
        <v>107</v>
      </c>
      <c r="E179" s="155">
        <v>280</v>
      </c>
      <c r="F179" s="155">
        <v>0</v>
      </c>
      <c r="G179" s="156">
        <f t="shared" ref="G179:G186" si="54">E179*F179</f>
        <v>0</v>
      </c>
      <c r="O179" s="150">
        <v>2</v>
      </c>
      <c r="AA179" s="123">
        <v>12</v>
      </c>
      <c r="AB179" s="123">
        <v>0</v>
      </c>
      <c r="AC179" s="123">
        <v>132</v>
      </c>
      <c r="AZ179" s="123">
        <v>2</v>
      </c>
      <c r="BA179" s="123">
        <f t="shared" ref="BA179:BA186" si="55">IF(AZ179=1,G179,0)</f>
        <v>0</v>
      </c>
      <c r="BB179" s="123">
        <f t="shared" ref="BB179:BB186" si="56">IF(AZ179=2,G179,0)</f>
        <v>0</v>
      </c>
      <c r="BC179" s="123">
        <f t="shared" ref="BC179:BC186" si="57">IF(AZ179=3,G179,0)</f>
        <v>0</v>
      </c>
      <c r="BD179" s="123">
        <f t="shared" ref="BD179:BD186" si="58">IF(AZ179=4,G179,0)</f>
        <v>0</v>
      </c>
      <c r="BE179" s="123">
        <f t="shared" ref="BE179:BE186" si="59">IF(AZ179=5,G179,0)</f>
        <v>0</v>
      </c>
      <c r="CZ179" s="123">
        <v>0</v>
      </c>
    </row>
    <row r="180" spans="1:104" x14ac:dyDescent="0.2">
      <c r="A180" s="151">
        <v>133</v>
      </c>
      <c r="B180" s="152" t="s">
        <v>384</v>
      </c>
      <c r="C180" s="153" t="s">
        <v>385</v>
      </c>
      <c r="D180" s="154" t="s">
        <v>74</v>
      </c>
      <c r="E180" s="155">
        <v>31.3</v>
      </c>
      <c r="F180" s="155">
        <v>0</v>
      </c>
      <c r="G180" s="156">
        <f t="shared" si="54"/>
        <v>0</v>
      </c>
      <c r="O180" s="150">
        <v>2</v>
      </c>
      <c r="AA180" s="123">
        <v>12</v>
      </c>
      <c r="AB180" s="123">
        <v>0</v>
      </c>
      <c r="AC180" s="123">
        <v>133</v>
      </c>
      <c r="AZ180" s="123">
        <v>2</v>
      </c>
      <c r="BA180" s="123">
        <f t="shared" si="55"/>
        <v>0</v>
      </c>
      <c r="BB180" s="123">
        <f t="shared" si="56"/>
        <v>0</v>
      </c>
      <c r="BC180" s="123">
        <f t="shared" si="57"/>
        <v>0</v>
      </c>
      <c r="BD180" s="123">
        <f t="shared" si="58"/>
        <v>0</v>
      </c>
      <c r="BE180" s="123">
        <f t="shared" si="59"/>
        <v>0</v>
      </c>
      <c r="CZ180" s="123">
        <v>0</v>
      </c>
    </row>
    <row r="181" spans="1:104" x14ac:dyDescent="0.2">
      <c r="A181" s="151">
        <v>134</v>
      </c>
      <c r="B181" s="152" t="s">
        <v>386</v>
      </c>
      <c r="C181" s="153" t="s">
        <v>387</v>
      </c>
      <c r="D181" s="154" t="s">
        <v>74</v>
      </c>
      <c r="E181" s="155">
        <v>398.9</v>
      </c>
      <c r="F181" s="155">
        <v>0</v>
      </c>
      <c r="G181" s="156">
        <f t="shared" si="54"/>
        <v>0</v>
      </c>
      <c r="O181" s="150">
        <v>2</v>
      </c>
      <c r="AA181" s="123">
        <v>12</v>
      </c>
      <c r="AB181" s="123">
        <v>0</v>
      </c>
      <c r="AC181" s="123">
        <v>134</v>
      </c>
      <c r="AZ181" s="123">
        <v>2</v>
      </c>
      <c r="BA181" s="123">
        <f t="shared" si="55"/>
        <v>0</v>
      </c>
      <c r="BB181" s="123">
        <f t="shared" si="56"/>
        <v>0</v>
      </c>
      <c r="BC181" s="123">
        <f t="shared" si="57"/>
        <v>0</v>
      </c>
      <c r="BD181" s="123">
        <f t="shared" si="58"/>
        <v>0</v>
      </c>
      <c r="BE181" s="123">
        <f t="shared" si="59"/>
        <v>0</v>
      </c>
      <c r="CZ181" s="123">
        <v>3.6000000000000002E-4</v>
      </c>
    </row>
    <row r="182" spans="1:104" ht="22.5" x14ac:dyDescent="0.2">
      <c r="A182" s="151">
        <v>135</v>
      </c>
      <c r="B182" s="152" t="s">
        <v>388</v>
      </c>
      <c r="C182" s="153" t="s">
        <v>389</v>
      </c>
      <c r="D182" s="154" t="s">
        <v>74</v>
      </c>
      <c r="E182" s="155">
        <v>402</v>
      </c>
      <c r="F182" s="155">
        <v>0</v>
      </c>
      <c r="G182" s="156">
        <f t="shared" si="54"/>
        <v>0</v>
      </c>
      <c r="O182" s="150">
        <v>2</v>
      </c>
      <c r="AA182" s="123">
        <v>12</v>
      </c>
      <c r="AB182" s="123">
        <v>0</v>
      </c>
      <c r="AC182" s="123">
        <v>135</v>
      </c>
      <c r="AZ182" s="123">
        <v>2</v>
      </c>
      <c r="BA182" s="123">
        <f t="shared" si="55"/>
        <v>0</v>
      </c>
      <c r="BB182" s="123">
        <f t="shared" si="56"/>
        <v>0</v>
      </c>
      <c r="BC182" s="123">
        <f t="shared" si="57"/>
        <v>0</v>
      </c>
      <c r="BD182" s="123">
        <f t="shared" si="58"/>
        <v>0</v>
      </c>
      <c r="BE182" s="123">
        <f t="shared" si="59"/>
        <v>0</v>
      </c>
      <c r="CZ182" s="123">
        <v>1.8E-3</v>
      </c>
    </row>
    <row r="183" spans="1:104" ht="22.5" x14ac:dyDescent="0.2">
      <c r="A183" s="151">
        <v>136</v>
      </c>
      <c r="B183" s="152" t="s">
        <v>390</v>
      </c>
      <c r="C183" s="153" t="s">
        <v>391</v>
      </c>
      <c r="D183" s="154" t="s">
        <v>305</v>
      </c>
      <c r="E183" s="155">
        <v>398.9</v>
      </c>
      <c r="F183" s="155">
        <v>0</v>
      </c>
      <c r="G183" s="156">
        <f t="shared" si="54"/>
        <v>0</v>
      </c>
      <c r="O183" s="150">
        <v>2</v>
      </c>
      <c r="AA183" s="123">
        <v>12</v>
      </c>
      <c r="AB183" s="123">
        <v>0</v>
      </c>
      <c r="AC183" s="123">
        <v>136</v>
      </c>
      <c r="AZ183" s="123">
        <v>2</v>
      </c>
      <c r="BA183" s="123">
        <f t="shared" si="55"/>
        <v>0</v>
      </c>
      <c r="BB183" s="123">
        <f t="shared" si="56"/>
        <v>0</v>
      </c>
      <c r="BC183" s="123">
        <f t="shared" si="57"/>
        <v>0</v>
      </c>
      <c r="BD183" s="123">
        <f t="shared" si="58"/>
        <v>0</v>
      </c>
      <c r="BE183" s="123">
        <f t="shared" si="59"/>
        <v>0</v>
      </c>
      <c r="CZ183" s="123">
        <v>1E-4</v>
      </c>
    </row>
    <row r="184" spans="1:104" x14ac:dyDescent="0.2">
      <c r="A184" s="151">
        <v>137</v>
      </c>
      <c r="B184" s="152" t="s">
        <v>392</v>
      </c>
      <c r="C184" s="153" t="s">
        <v>393</v>
      </c>
      <c r="D184" s="154" t="s">
        <v>305</v>
      </c>
      <c r="E184" s="155">
        <v>398.9</v>
      </c>
      <c r="F184" s="155">
        <v>0</v>
      </c>
      <c r="G184" s="156">
        <f t="shared" si="54"/>
        <v>0</v>
      </c>
      <c r="O184" s="150">
        <v>2</v>
      </c>
      <c r="AA184" s="123">
        <v>12</v>
      </c>
      <c r="AB184" s="123">
        <v>0</v>
      </c>
      <c r="AC184" s="123">
        <v>137</v>
      </c>
      <c r="AZ184" s="123">
        <v>2</v>
      </c>
      <c r="BA184" s="123">
        <f t="shared" si="55"/>
        <v>0</v>
      </c>
      <c r="BB184" s="123">
        <f t="shared" si="56"/>
        <v>0</v>
      </c>
      <c r="BC184" s="123">
        <f t="shared" si="57"/>
        <v>0</v>
      </c>
      <c r="BD184" s="123">
        <f t="shared" si="58"/>
        <v>0</v>
      </c>
      <c r="BE184" s="123">
        <f t="shared" si="59"/>
        <v>0</v>
      </c>
      <c r="CZ184" s="123">
        <v>0</v>
      </c>
    </row>
    <row r="185" spans="1:104" x14ac:dyDescent="0.2">
      <c r="A185" s="151">
        <v>138</v>
      </c>
      <c r="B185" s="152" t="s">
        <v>394</v>
      </c>
      <c r="C185" s="153" t="s">
        <v>395</v>
      </c>
      <c r="D185" s="154" t="s">
        <v>74</v>
      </c>
      <c r="E185" s="155">
        <v>409</v>
      </c>
      <c r="F185" s="155">
        <v>0</v>
      </c>
      <c r="G185" s="156">
        <f t="shared" si="54"/>
        <v>0</v>
      </c>
      <c r="O185" s="150">
        <v>2</v>
      </c>
      <c r="AA185" s="123">
        <v>12</v>
      </c>
      <c r="AB185" s="123">
        <v>0</v>
      </c>
      <c r="AC185" s="123">
        <v>138</v>
      </c>
      <c r="AZ185" s="123">
        <v>2</v>
      </c>
      <c r="BA185" s="123">
        <f t="shared" si="55"/>
        <v>0</v>
      </c>
      <c r="BB185" s="123">
        <f t="shared" si="56"/>
        <v>0</v>
      </c>
      <c r="BC185" s="123">
        <f t="shared" si="57"/>
        <v>0</v>
      </c>
      <c r="BD185" s="123">
        <f t="shared" si="58"/>
        <v>0</v>
      </c>
      <c r="BE185" s="123">
        <f t="shared" si="59"/>
        <v>0</v>
      </c>
      <c r="CZ185" s="123">
        <v>0</v>
      </c>
    </row>
    <row r="186" spans="1:104" x14ac:dyDescent="0.2">
      <c r="A186" s="151">
        <v>139</v>
      </c>
      <c r="B186" s="152" t="s">
        <v>396</v>
      </c>
      <c r="C186" s="153" t="s">
        <v>397</v>
      </c>
      <c r="D186" s="154" t="s">
        <v>177</v>
      </c>
      <c r="E186" s="155">
        <v>0.90700000000000003</v>
      </c>
      <c r="F186" s="155">
        <v>0</v>
      </c>
      <c r="G186" s="156">
        <f t="shared" si="54"/>
        <v>0</v>
      </c>
      <c r="O186" s="150">
        <v>2</v>
      </c>
      <c r="AA186" s="123">
        <v>12</v>
      </c>
      <c r="AB186" s="123">
        <v>0</v>
      </c>
      <c r="AC186" s="123">
        <v>139</v>
      </c>
      <c r="AZ186" s="123">
        <v>2</v>
      </c>
      <c r="BA186" s="123">
        <f t="shared" si="55"/>
        <v>0</v>
      </c>
      <c r="BB186" s="123">
        <f t="shared" si="56"/>
        <v>0</v>
      </c>
      <c r="BC186" s="123">
        <f t="shared" si="57"/>
        <v>0</v>
      </c>
      <c r="BD186" s="123">
        <f t="shared" si="58"/>
        <v>0</v>
      </c>
      <c r="BE186" s="123">
        <f t="shared" si="59"/>
        <v>0</v>
      </c>
      <c r="CZ186" s="123">
        <v>0</v>
      </c>
    </row>
    <row r="187" spans="1:104" x14ac:dyDescent="0.2">
      <c r="A187" s="157"/>
      <c r="B187" s="158" t="s">
        <v>67</v>
      </c>
      <c r="C187" s="159" t="str">
        <f>CONCATENATE(B178," ",C178)</f>
        <v>776 Podlahy povlakové</v>
      </c>
      <c r="D187" s="157"/>
      <c r="E187" s="160"/>
      <c r="F187" s="160"/>
      <c r="G187" s="161">
        <f>SUM(G178:G186)</f>
        <v>0</v>
      </c>
      <c r="O187" s="150">
        <v>4</v>
      </c>
      <c r="BA187" s="162">
        <f>SUM(BA178:BA186)</f>
        <v>0</v>
      </c>
      <c r="BB187" s="162">
        <f>SUM(BB178:BB186)</f>
        <v>0</v>
      </c>
      <c r="BC187" s="162">
        <f>SUM(BC178:BC186)</f>
        <v>0</v>
      </c>
      <c r="BD187" s="162">
        <f>SUM(BD178:BD186)</f>
        <v>0</v>
      </c>
      <c r="BE187" s="162">
        <f>SUM(BE178:BE186)</f>
        <v>0</v>
      </c>
    </row>
    <row r="188" spans="1:104" x14ac:dyDescent="0.2">
      <c r="A188" s="143" t="s">
        <v>65</v>
      </c>
      <c r="B188" s="144" t="s">
        <v>398</v>
      </c>
      <c r="C188" s="145" t="s">
        <v>399</v>
      </c>
      <c r="D188" s="146"/>
      <c r="E188" s="147"/>
      <c r="F188" s="147"/>
      <c r="G188" s="148"/>
      <c r="H188" s="149"/>
      <c r="I188" s="149"/>
      <c r="O188" s="150">
        <v>1</v>
      </c>
    </row>
    <row r="189" spans="1:104" ht="22.5" x14ac:dyDescent="0.2">
      <c r="A189" s="151">
        <v>140</v>
      </c>
      <c r="B189" s="152" t="s">
        <v>400</v>
      </c>
      <c r="C189" s="153" t="s">
        <v>401</v>
      </c>
      <c r="D189" s="154" t="s">
        <v>74</v>
      </c>
      <c r="E189" s="155">
        <v>183.2</v>
      </c>
      <c r="F189" s="155">
        <v>0</v>
      </c>
      <c r="G189" s="156">
        <f t="shared" ref="G189:G196" si="60">E189*F189</f>
        <v>0</v>
      </c>
      <c r="O189" s="150">
        <v>2</v>
      </c>
      <c r="AA189" s="123">
        <v>12</v>
      </c>
      <c r="AB189" s="123">
        <v>0</v>
      </c>
      <c r="AC189" s="123">
        <v>140</v>
      </c>
      <c r="AZ189" s="123">
        <v>2</v>
      </c>
      <c r="BA189" s="123">
        <f t="shared" ref="BA189:BA196" si="61">IF(AZ189=1,G189,0)</f>
        <v>0</v>
      </c>
      <c r="BB189" s="123">
        <f t="shared" ref="BB189:BB196" si="62">IF(AZ189=2,G189,0)</f>
        <v>0</v>
      </c>
      <c r="BC189" s="123">
        <f t="shared" ref="BC189:BC196" si="63">IF(AZ189=3,G189,0)</f>
        <v>0</v>
      </c>
      <c r="BD189" s="123">
        <f t="shared" ref="BD189:BD196" si="64">IF(AZ189=4,G189,0)</f>
        <v>0</v>
      </c>
      <c r="BE189" s="123">
        <f t="shared" ref="BE189:BE196" si="65">IF(AZ189=5,G189,0)</f>
        <v>0</v>
      </c>
      <c r="CZ189" s="123">
        <v>2.2000000000000001E-3</v>
      </c>
    </row>
    <row r="190" spans="1:104" x14ac:dyDescent="0.2">
      <c r="A190" s="151">
        <v>141</v>
      </c>
      <c r="B190" s="152" t="s">
        <v>402</v>
      </c>
      <c r="C190" s="153" t="s">
        <v>403</v>
      </c>
      <c r="D190" s="154" t="s">
        <v>74</v>
      </c>
      <c r="E190" s="155">
        <v>183.2</v>
      </c>
      <c r="F190" s="155">
        <v>0</v>
      </c>
      <c r="G190" s="156">
        <f t="shared" si="60"/>
        <v>0</v>
      </c>
      <c r="O190" s="150">
        <v>2</v>
      </c>
      <c r="AA190" s="123">
        <v>12</v>
      </c>
      <c r="AB190" s="123">
        <v>0</v>
      </c>
      <c r="AC190" s="123">
        <v>141</v>
      </c>
      <c r="AZ190" s="123">
        <v>2</v>
      </c>
      <c r="BA190" s="123">
        <f t="shared" si="61"/>
        <v>0</v>
      </c>
      <c r="BB190" s="123">
        <f t="shared" si="62"/>
        <v>0</v>
      </c>
      <c r="BC190" s="123">
        <f t="shared" si="63"/>
        <v>0</v>
      </c>
      <c r="BD190" s="123">
        <f t="shared" si="64"/>
        <v>0</v>
      </c>
      <c r="BE190" s="123">
        <f t="shared" si="65"/>
        <v>0</v>
      </c>
      <c r="CZ190" s="123">
        <v>6.4999999999999997E-4</v>
      </c>
    </row>
    <row r="191" spans="1:104" ht="22.5" x14ac:dyDescent="0.2">
      <c r="A191" s="151">
        <v>142</v>
      </c>
      <c r="B191" s="152" t="s">
        <v>404</v>
      </c>
      <c r="C191" s="153" t="s">
        <v>405</v>
      </c>
      <c r="D191" s="154" t="s">
        <v>107</v>
      </c>
      <c r="E191" s="155">
        <v>287.5</v>
      </c>
      <c r="F191" s="155">
        <v>0</v>
      </c>
      <c r="G191" s="156">
        <f t="shared" si="60"/>
        <v>0</v>
      </c>
      <c r="O191" s="150">
        <v>2</v>
      </c>
      <c r="AA191" s="123">
        <v>12</v>
      </c>
      <c r="AB191" s="123">
        <v>0</v>
      </c>
      <c r="AC191" s="123">
        <v>142</v>
      </c>
      <c r="AZ191" s="123">
        <v>2</v>
      </c>
      <c r="BA191" s="123">
        <f t="shared" si="61"/>
        <v>0</v>
      </c>
      <c r="BB191" s="123">
        <f t="shared" si="62"/>
        <v>0</v>
      </c>
      <c r="BC191" s="123">
        <f t="shared" si="63"/>
        <v>0</v>
      </c>
      <c r="BD191" s="123">
        <f t="shared" si="64"/>
        <v>0</v>
      </c>
      <c r="BE191" s="123">
        <f t="shared" si="65"/>
        <v>0</v>
      </c>
      <c r="CZ191" s="123">
        <v>0</v>
      </c>
    </row>
    <row r="192" spans="1:104" x14ac:dyDescent="0.2">
      <c r="A192" s="151">
        <v>143</v>
      </c>
      <c r="B192" s="152" t="s">
        <v>406</v>
      </c>
      <c r="C192" s="153" t="s">
        <v>407</v>
      </c>
      <c r="D192" s="154" t="s">
        <v>305</v>
      </c>
      <c r="E192" s="155">
        <v>7.5</v>
      </c>
      <c r="F192" s="155">
        <v>0</v>
      </c>
      <c r="G192" s="156">
        <f t="shared" si="60"/>
        <v>0</v>
      </c>
      <c r="O192" s="150">
        <v>2</v>
      </c>
      <c r="AA192" s="123">
        <v>12</v>
      </c>
      <c r="AB192" s="123">
        <v>0</v>
      </c>
      <c r="AC192" s="123">
        <v>143</v>
      </c>
      <c r="AZ192" s="123">
        <v>2</v>
      </c>
      <c r="BA192" s="123">
        <f t="shared" si="61"/>
        <v>0</v>
      </c>
      <c r="BB192" s="123">
        <f t="shared" si="62"/>
        <v>0</v>
      </c>
      <c r="BC192" s="123">
        <f t="shared" si="63"/>
        <v>0</v>
      </c>
      <c r="BD192" s="123">
        <f t="shared" si="64"/>
        <v>0</v>
      </c>
      <c r="BE192" s="123">
        <f t="shared" si="65"/>
        <v>0</v>
      </c>
      <c r="CZ192" s="123">
        <v>0</v>
      </c>
    </row>
    <row r="193" spans="1:104" x14ac:dyDescent="0.2">
      <c r="A193" s="151">
        <v>144</v>
      </c>
      <c r="B193" s="152" t="s">
        <v>408</v>
      </c>
      <c r="C193" s="153" t="s">
        <v>409</v>
      </c>
      <c r="D193" s="154" t="s">
        <v>74</v>
      </c>
      <c r="E193" s="155">
        <v>190</v>
      </c>
      <c r="F193" s="155">
        <v>0</v>
      </c>
      <c r="G193" s="156">
        <f t="shared" si="60"/>
        <v>0</v>
      </c>
      <c r="O193" s="150">
        <v>2</v>
      </c>
      <c r="AA193" s="123">
        <v>12</v>
      </c>
      <c r="AB193" s="123">
        <v>0</v>
      </c>
      <c r="AC193" s="123">
        <v>144</v>
      </c>
      <c r="AZ193" s="123">
        <v>2</v>
      </c>
      <c r="BA193" s="123">
        <f t="shared" si="61"/>
        <v>0</v>
      </c>
      <c r="BB193" s="123">
        <f t="shared" si="62"/>
        <v>0</v>
      </c>
      <c r="BC193" s="123">
        <f t="shared" si="63"/>
        <v>0</v>
      </c>
      <c r="BD193" s="123">
        <f t="shared" si="64"/>
        <v>0</v>
      </c>
      <c r="BE193" s="123">
        <f t="shared" si="65"/>
        <v>0</v>
      </c>
      <c r="CZ193" s="123">
        <v>2.5000000000000001E-3</v>
      </c>
    </row>
    <row r="194" spans="1:104" x14ac:dyDescent="0.2">
      <c r="A194" s="151">
        <v>145</v>
      </c>
      <c r="B194" s="152" t="s">
        <v>410</v>
      </c>
      <c r="C194" s="153" t="s">
        <v>411</v>
      </c>
      <c r="D194" s="154" t="s">
        <v>305</v>
      </c>
      <c r="E194" s="155">
        <v>176</v>
      </c>
      <c r="F194" s="155">
        <v>0</v>
      </c>
      <c r="G194" s="156">
        <f t="shared" si="60"/>
        <v>0</v>
      </c>
      <c r="O194" s="150">
        <v>2</v>
      </c>
      <c r="AA194" s="123">
        <v>12</v>
      </c>
      <c r="AB194" s="123">
        <v>0</v>
      </c>
      <c r="AC194" s="123">
        <v>145</v>
      </c>
      <c r="AZ194" s="123">
        <v>2</v>
      </c>
      <c r="BA194" s="123">
        <f t="shared" si="61"/>
        <v>0</v>
      </c>
      <c r="BB194" s="123">
        <f t="shared" si="62"/>
        <v>0</v>
      </c>
      <c r="BC194" s="123">
        <f t="shared" si="63"/>
        <v>0</v>
      </c>
      <c r="BD194" s="123">
        <f t="shared" si="64"/>
        <v>0</v>
      </c>
      <c r="BE194" s="123">
        <f t="shared" si="65"/>
        <v>0</v>
      </c>
      <c r="CZ194" s="123">
        <v>0</v>
      </c>
    </row>
    <row r="195" spans="1:104" x14ac:dyDescent="0.2">
      <c r="A195" s="151">
        <v>146</v>
      </c>
      <c r="B195" s="152" t="s">
        <v>412</v>
      </c>
      <c r="C195" s="153" t="s">
        <v>413</v>
      </c>
      <c r="D195" s="154" t="s">
        <v>305</v>
      </c>
      <c r="E195" s="155">
        <v>104</v>
      </c>
      <c r="F195" s="155">
        <v>0</v>
      </c>
      <c r="G195" s="156">
        <f t="shared" si="60"/>
        <v>0</v>
      </c>
      <c r="O195" s="150">
        <v>2</v>
      </c>
      <c r="AA195" s="123">
        <v>12</v>
      </c>
      <c r="AB195" s="123">
        <v>0</v>
      </c>
      <c r="AC195" s="123">
        <v>146</v>
      </c>
      <c r="AZ195" s="123">
        <v>2</v>
      </c>
      <c r="BA195" s="123">
        <f t="shared" si="61"/>
        <v>0</v>
      </c>
      <c r="BB195" s="123">
        <f t="shared" si="62"/>
        <v>0</v>
      </c>
      <c r="BC195" s="123">
        <f t="shared" si="63"/>
        <v>0</v>
      </c>
      <c r="BD195" s="123">
        <f t="shared" si="64"/>
        <v>0</v>
      </c>
      <c r="BE195" s="123">
        <f t="shared" si="65"/>
        <v>0</v>
      </c>
      <c r="CZ195" s="123">
        <v>0</v>
      </c>
    </row>
    <row r="196" spans="1:104" x14ac:dyDescent="0.2">
      <c r="A196" s="151">
        <v>147</v>
      </c>
      <c r="B196" s="152" t="s">
        <v>414</v>
      </c>
      <c r="C196" s="153" t="s">
        <v>415</v>
      </c>
      <c r="D196" s="154" t="s">
        <v>177</v>
      </c>
      <c r="E196" s="155">
        <v>0.997</v>
      </c>
      <c r="F196" s="155">
        <v>0</v>
      </c>
      <c r="G196" s="156">
        <f t="shared" si="60"/>
        <v>0</v>
      </c>
      <c r="O196" s="150">
        <v>2</v>
      </c>
      <c r="AA196" s="123">
        <v>12</v>
      </c>
      <c r="AB196" s="123">
        <v>0</v>
      </c>
      <c r="AC196" s="123">
        <v>147</v>
      </c>
      <c r="AZ196" s="123">
        <v>2</v>
      </c>
      <c r="BA196" s="123">
        <f t="shared" si="61"/>
        <v>0</v>
      </c>
      <c r="BB196" s="123">
        <f t="shared" si="62"/>
        <v>0</v>
      </c>
      <c r="BC196" s="123">
        <f t="shared" si="63"/>
        <v>0</v>
      </c>
      <c r="BD196" s="123">
        <f t="shared" si="64"/>
        <v>0</v>
      </c>
      <c r="BE196" s="123">
        <f t="shared" si="65"/>
        <v>0</v>
      </c>
      <c r="CZ196" s="123">
        <v>0</v>
      </c>
    </row>
    <row r="197" spans="1:104" x14ac:dyDescent="0.2">
      <c r="A197" s="157"/>
      <c r="B197" s="158" t="s">
        <v>67</v>
      </c>
      <c r="C197" s="159" t="str">
        <f>CONCATENATE(B188," ",C188)</f>
        <v>781 Obklady keramické</v>
      </c>
      <c r="D197" s="157"/>
      <c r="E197" s="160"/>
      <c r="F197" s="160"/>
      <c r="G197" s="161">
        <f>SUM(G188:G196)</f>
        <v>0</v>
      </c>
      <c r="O197" s="150">
        <v>4</v>
      </c>
      <c r="BA197" s="162">
        <f>SUM(BA188:BA196)</f>
        <v>0</v>
      </c>
      <c r="BB197" s="162">
        <f>SUM(BB188:BB196)</f>
        <v>0</v>
      </c>
      <c r="BC197" s="162">
        <f>SUM(BC188:BC196)</f>
        <v>0</v>
      </c>
      <c r="BD197" s="162">
        <f>SUM(BD188:BD196)</f>
        <v>0</v>
      </c>
      <c r="BE197" s="162">
        <f>SUM(BE188:BE196)</f>
        <v>0</v>
      </c>
    </row>
    <row r="198" spans="1:104" x14ac:dyDescent="0.2">
      <c r="A198" s="143" t="s">
        <v>65</v>
      </c>
      <c r="B198" s="144" t="s">
        <v>416</v>
      </c>
      <c r="C198" s="145" t="s">
        <v>417</v>
      </c>
      <c r="D198" s="146"/>
      <c r="E198" s="147"/>
      <c r="F198" s="147"/>
      <c r="G198" s="148"/>
      <c r="H198" s="149"/>
      <c r="I198" s="149"/>
      <c r="O198" s="150">
        <v>1</v>
      </c>
    </row>
    <row r="199" spans="1:104" ht="22.5" x14ac:dyDescent="0.2">
      <c r="A199" s="151">
        <v>148</v>
      </c>
      <c r="B199" s="152" t="s">
        <v>418</v>
      </c>
      <c r="C199" s="153" t="s">
        <v>419</v>
      </c>
      <c r="D199" s="154" t="s">
        <v>74</v>
      </c>
      <c r="E199" s="155">
        <v>376</v>
      </c>
      <c r="F199" s="155">
        <v>0</v>
      </c>
      <c r="G199" s="156">
        <f>E199*F199</f>
        <v>0</v>
      </c>
      <c r="O199" s="150">
        <v>2</v>
      </c>
      <c r="AA199" s="123">
        <v>12</v>
      </c>
      <c r="AB199" s="123">
        <v>0</v>
      </c>
      <c r="AC199" s="123">
        <v>148</v>
      </c>
      <c r="AZ199" s="123">
        <v>2</v>
      </c>
      <c r="BA199" s="123">
        <f>IF(AZ199=1,G199,0)</f>
        <v>0</v>
      </c>
      <c r="BB199" s="123">
        <f>IF(AZ199=2,G199,0)</f>
        <v>0</v>
      </c>
      <c r="BC199" s="123">
        <f>IF(AZ199=3,G199,0)</f>
        <v>0</v>
      </c>
      <c r="BD199" s="123">
        <f>IF(AZ199=4,G199,0)</f>
        <v>0</v>
      </c>
      <c r="BE199" s="123">
        <f>IF(AZ199=5,G199,0)</f>
        <v>0</v>
      </c>
      <c r="CZ199" s="123">
        <v>3.2000000000000003E-4</v>
      </c>
    </row>
    <row r="200" spans="1:104" x14ac:dyDescent="0.2">
      <c r="A200" s="151">
        <v>149</v>
      </c>
      <c r="B200" s="152" t="s">
        <v>420</v>
      </c>
      <c r="C200" s="153" t="s">
        <v>421</v>
      </c>
      <c r="D200" s="154" t="s">
        <v>74</v>
      </c>
      <c r="E200" s="155">
        <v>81.09</v>
      </c>
      <c r="F200" s="155">
        <v>0</v>
      </c>
      <c r="G200" s="156">
        <f>E200*F200</f>
        <v>0</v>
      </c>
      <c r="O200" s="150">
        <v>2</v>
      </c>
      <c r="AA200" s="123">
        <v>12</v>
      </c>
      <c r="AB200" s="123">
        <v>0</v>
      </c>
      <c r="AC200" s="123">
        <v>149</v>
      </c>
      <c r="AZ200" s="123">
        <v>2</v>
      </c>
      <c r="BA200" s="123">
        <f>IF(AZ200=1,G200,0)</f>
        <v>0</v>
      </c>
      <c r="BB200" s="123">
        <f>IF(AZ200=2,G200,0)</f>
        <v>0</v>
      </c>
      <c r="BC200" s="123">
        <f>IF(AZ200=3,G200,0)</f>
        <v>0</v>
      </c>
      <c r="BD200" s="123">
        <f>IF(AZ200=4,G200,0)</f>
        <v>0</v>
      </c>
      <c r="BE200" s="123">
        <f>IF(AZ200=5,G200,0)</f>
        <v>0</v>
      </c>
      <c r="CZ200" s="123">
        <v>2.2000000000000001E-4</v>
      </c>
    </row>
    <row r="201" spans="1:104" ht="22.5" x14ac:dyDescent="0.2">
      <c r="A201" s="151">
        <v>150</v>
      </c>
      <c r="B201" s="152" t="s">
        <v>422</v>
      </c>
      <c r="C201" s="153" t="s">
        <v>423</v>
      </c>
      <c r="D201" s="154" t="s">
        <v>74</v>
      </c>
      <c r="E201" s="155">
        <v>900</v>
      </c>
      <c r="F201" s="155">
        <v>0</v>
      </c>
      <c r="G201" s="156">
        <f>E201*F201</f>
        <v>0</v>
      </c>
      <c r="O201" s="150">
        <v>2</v>
      </c>
      <c r="AA201" s="123">
        <v>12</v>
      </c>
      <c r="AB201" s="123">
        <v>0</v>
      </c>
      <c r="AC201" s="123">
        <v>150</v>
      </c>
      <c r="AZ201" s="123">
        <v>2</v>
      </c>
      <c r="BA201" s="123">
        <f>IF(AZ201=1,G201,0)</f>
        <v>0</v>
      </c>
      <c r="BB201" s="123">
        <f>IF(AZ201=2,G201,0)</f>
        <v>0</v>
      </c>
      <c r="BC201" s="123">
        <f>IF(AZ201=3,G201,0)</f>
        <v>0</v>
      </c>
      <c r="BD201" s="123">
        <f>IF(AZ201=4,G201,0)</f>
        <v>0</v>
      </c>
      <c r="BE201" s="123">
        <f>IF(AZ201=5,G201,0)</f>
        <v>0</v>
      </c>
      <c r="CZ201" s="123">
        <v>1.8000000000000001E-4</v>
      </c>
    </row>
    <row r="202" spans="1:104" x14ac:dyDescent="0.2">
      <c r="A202" s="157"/>
      <c r="B202" s="158" t="s">
        <v>67</v>
      </c>
      <c r="C202" s="159" t="str">
        <f>CONCATENATE(B198," ",C198)</f>
        <v>783 Nátěry</v>
      </c>
      <c r="D202" s="157"/>
      <c r="E202" s="160"/>
      <c r="F202" s="160"/>
      <c r="G202" s="161">
        <f>SUM(G198:G201)</f>
        <v>0</v>
      </c>
      <c r="O202" s="150">
        <v>4</v>
      </c>
      <c r="BA202" s="162">
        <f>SUM(BA198:BA201)</f>
        <v>0</v>
      </c>
      <c r="BB202" s="162">
        <f>SUM(BB198:BB201)</f>
        <v>0</v>
      </c>
      <c r="BC202" s="162">
        <f>SUM(BC198:BC201)</f>
        <v>0</v>
      </c>
      <c r="BD202" s="162">
        <f>SUM(BD198:BD201)</f>
        <v>0</v>
      </c>
      <c r="BE202" s="162">
        <f>SUM(BE198:BE201)</f>
        <v>0</v>
      </c>
    </row>
    <row r="203" spans="1:104" x14ac:dyDescent="0.2">
      <c r="A203" s="143" t="s">
        <v>65</v>
      </c>
      <c r="B203" s="144" t="s">
        <v>424</v>
      </c>
      <c r="C203" s="145" t="s">
        <v>425</v>
      </c>
      <c r="D203" s="146"/>
      <c r="E203" s="147"/>
      <c r="F203" s="147"/>
      <c r="G203" s="148"/>
      <c r="H203" s="149"/>
      <c r="I203" s="149"/>
      <c r="O203" s="150">
        <v>1</v>
      </c>
    </row>
    <row r="204" spans="1:104" x14ac:dyDescent="0.2">
      <c r="A204" s="151">
        <v>151</v>
      </c>
      <c r="B204" s="152" t="s">
        <v>426</v>
      </c>
      <c r="C204" s="153" t="s">
        <v>427</v>
      </c>
      <c r="D204" s="154" t="s">
        <v>74</v>
      </c>
      <c r="E204" s="155">
        <v>936</v>
      </c>
      <c r="F204" s="155">
        <v>0</v>
      </c>
      <c r="G204" s="156">
        <f>E204*F204</f>
        <v>0</v>
      </c>
      <c r="O204" s="150">
        <v>2</v>
      </c>
      <c r="AA204" s="123">
        <v>12</v>
      </c>
      <c r="AB204" s="123">
        <v>0</v>
      </c>
      <c r="AC204" s="123">
        <v>151</v>
      </c>
      <c r="AZ204" s="123">
        <v>2</v>
      </c>
      <c r="BA204" s="123">
        <f>IF(AZ204=1,G204,0)</f>
        <v>0</v>
      </c>
      <c r="BB204" s="123">
        <f>IF(AZ204=2,G204,0)</f>
        <v>0</v>
      </c>
      <c r="BC204" s="123">
        <f>IF(AZ204=3,G204,0)</f>
        <v>0</v>
      </c>
      <c r="BD204" s="123">
        <f>IF(AZ204=4,G204,0)</f>
        <v>0</v>
      </c>
      <c r="BE204" s="123">
        <f>IF(AZ204=5,G204,0)</f>
        <v>0</v>
      </c>
      <c r="CZ204" s="123">
        <v>0</v>
      </c>
    </row>
    <row r="205" spans="1:104" x14ac:dyDescent="0.2">
      <c r="A205" s="151">
        <v>152</v>
      </c>
      <c r="B205" s="152" t="s">
        <v>428</v>
      </c>
      <c r="C205" s="153" t="s">
        <v>429</v>
      </c>
      <c r="D205" s="154" t="s">
        <v>74</v>
      </c>
      <c r="E205" s="155">
        <v>1536</v>
      </c>
      <c r="F205" s="155">
        <v>0</v>
      </c>
      <c r="G205" s="156">
        <f>E205*F205</f>
        <v>0</v>
      </c>
      <c r="O205" s="150">
        <v>2</v>
      </c>
      <c r="AA205" s="123">
        <v>12</v>
      </c>
      <c r="AB205" s="123">
        <v>0</v>
      </c>
      <c r="AC205" s="123">
        <v>152</v>
      </c>
      <c r="AZ205" s="123">
        <v>2</v>
      </c>
      <c r="BA205" s="123">
        <f>IF(AZ205=1,G205,0)</f>
        <v>0</v>
      </c>
      <c r="BB205" s="123">
        <f>IF(AZ205=2,G205,0)</f>
        <v>0</v>
      </c>
      <c r="BC205" s="123">
        <f>IF(AZ205=3,G205,0)</f>
        <v>0</v>
      </c>
      <c r="BD205" s="123">
        <f>IF(AZ205=4,G205,0)</f>
        <v>0</v>
      </c>
      <c r="BE205" s="123">
        <f>IF(AZ205=5,G205,0)</f>
        <v>0</v>
      </c>
      <c r="CZ205" s="123">
        <v>2.0000000000000001E-4</v>
      </c>
    </row>
    <row r="206" spans="1:104" x14ac:dyDescent="0.2">
      <c r="A206" s="151">
        <v>153</v>
      </c>
      <c r="B206" s="152" t="s">
        <v>430</v>
      </c>
      <c r="C206" s="153" t="s">
        <v>431</v>
      </c>
      <c r="D206" s="154" t="s">
        <v>74</v>
      </c>
      <c r="E206" s="155">
        <v>1536</v>
      </c>
      <c r="F206" s="155">
        <v>0</v>
      </c>
      <c r="G206" s="156">
        <f>E206*F206</f>
        <v>0</v>
      </c>
      <c r="O206" s="150">
        <v>2</v>
      </c>
      <c r="AA206" s="123">
        <v>12</v>
      </c>
      <c r="AB206" s="123">
        <v>0</v>
      </c>
      <c r="AC206" s="123">
        <v>153</v>
      </c>
      <c r="AZ206" s="123">
        <v>2</v>
      </c>
      <c r="BA206" s="123">
        <f>IF(AZ206=1,G206,0)</f>
        <v>0</v>
      </c>
      <c r="BB206" s="123">
        <f>IF(AZ206=2,G206,0)</f>
        <v>0</v>
      </c>
      <c r="BC206" s="123">
        <f>IF(AZ206=3,G206,0)</f>
        <v>0</v>
      </c>
      <c r="BD206" s="123">
        <f>IF(AZ206=4,G206,0)</f>
        <v>0</v>
      </c>
      <c r="BE206" s="123">
        <f>IF(AZ206=5,G206,0)</f>
        <v>0</v>
      </c>
      <c r="CZ206" s="123">
        <v>3.0000000000000001E-5</v>
      </c>
    </row>
    <row r="207" spans="1:104" x14ac:dyDescent="0.2">
      <c r="A207" s="157"/>
      <c r="B207" s="158" t="s">
        <v>67</v>
      </c>
      <c r="C207" s="159" t="str">
        <f>CONCATENATE(B203," ",C203)</f>
        <v>784 Malby</v>
      </c>
      <c r="D207" s="157"/>
      <c r="E207" s="160"/>
      <c r="F207" s="160"/>
      <c r="G207" s="161">
        <f>SUM(G203:G206)</f>
        <v>0</v>
      </c>
      <c r="O207" s="150">
        <v>4</v>
      </c>
      <c r="BA207" s="162">
        <f>SUM(BA203:BA206)</f>
        <v>0</v>
      </c>
      <c r="BB207" s="162">
        <f>SUM(BB203:BB206)</f>
        <v>0</v>
      </c>
      <c r="BC207" s="162">
        <f>SUM(BC203:BC206)</f>
        <v>0</v>
      </c>
      <c r="BD207" s="162">
        <f>SUM(BD203:BD206)</f>
        <v>0</v>
      </c>
      <c r="BE207" s="162">
        <f>SUM(BE203:BE206)</f>
        <v>0</v>
      </c>
    </row>
    <row r="208" spans="1:104" x14ac:dyDescent="0.2">
      <c r="A208" s="143" t="s">
        <v>65</v>
      </c>
      <c r="B208" s="144" t="s">
        <v>432</v>
      </c>
      <c r="C208" s="145" t="s">
        <v>433</v>
      </c>
      <c r="D208" s="146"/>
      <c r="E208" s="147"/>
      <c r="F208" s="147"/>
      <c r="G208" s="148"/>
      <c r="H208" s="149"/>
      <c r="I208" s="149"/>
      <c r="O208" s="150">
        <v>1</v>
      </c>
    </row>
    <row r="209" spans="1:104" x14ac:dyDescent="0.2">
      <c r="A209" s="151">
        <v>154</v>
      </c>
      <c r="B209" s="152" t="s">
        <v>434</v>
      </c>
      <c r="C209" s="153" t="s">
        <v>435</v>
      </c>
      <c r="D209" s="154" t="s">
        <v>119</v>
      </c>
      <c r="E209" s="155">
        <v>18</v>
      </c>
      <c r="F209" s="155">
        <v>0</v>
      </c>
      <c r="G209" s="156">
        <f t="shared" ref="G209:G222" si="66">E209*F209</f>
        <v>0</v>
      </c>
      <c r="O209" s="150">
        <v>2</v>
      </c>
      <c r="AA209" s="123">
        <v>12</v>
      </c>
      <c r="AB209" s="123">
        <v>0</v>
      </c>
      <c r="AC209" s="123">
        <v>154</v>
      </c>
      <c r="AZ209" s="123">
        <v>4</v>
      </c>
      <c r="BA209" s="123">
        <f t="shared" ref="BA209:BA222" si="67">IF(AZ209=1,G209,0)</f>
        <v>0</v>
      </c>
      <c r="BB209" s="123">
        <f t="shared" ref="BB209:BB222" si="68">IF(AZ209=2,G209,0)</f>
        <v>0</v>
      </c>
      <c r="BC209" s="123">
        <f t="shared" ref="BC209:BC222" si="69">IF(AZ209=3,G209,0)</f>
        <v>0</v>
      </c>
      <c r="BD209" s="123">
        <f t="shared" ref="BD209:BD222" si="70">IF(AZ209=4,G209,0)</f>
        <v>0</v>
      </c>
      <c r="BE209" s="123">
        <f t="shared" ref="BE209:BE222" si="71">IF(AZ209=5,G209,0)</f>
        <v>0</v>
      </c>
      <c r="CZ209" s="123">
        <v>0</v>
      </c>
    </row>
    <row r="210" spans="1:104" x14ac:dyDescent="0.2">
      <c r="A210" s="151">
        <v>155</v>
      </c>
      <c r="B210" s="152" t="s">
        <v>436</v>
      </c>
      <c r="C210" s="153" t="s">
        <v>437</v>
      </c>
      <c r="D210" s="154" t="s">
        <v>66</v>
      </c>
      <c r="E210" s="155">
        <v>12</v>
      </c>
      <c r="F210" s="155">
        <v>0</v>
      </c>
      <c r="G210" s="156">
        <f t="shared" si="66"/>
        <v>0</v>
      </c>
      <c r="O210" s="150">
        <v>2</v>
      </c>
      <c r="AA210" s="123">
        <v>12</v>
      </c>
      <c r="AB210" s="123">
        <v>0</v>
      </c>
      <c r="AC210" s="123">
        <v>155</v>
      </c>
      <c r="AZ210" s="123">
        <v>4</v>
      </c>
      <c r="BA210" s="123">
        <f t="shared" si="67"/>
        <v>0</v>
      </c>
      <c r="BB210" s="123">
        <f t="shared" si="68"/>
        <v>0</v>
      </c>
      <c r="BC210" s="123">
        <f t="shared" si="69"/>
        <v>0</v>
      </c>
      <c r="BD210" s="123">
        <f t="shared" si="70"/>
        <v>0</v>
      </c>
      <c r="BE210" s="123">
        <f t="shared" si="71"/>
        <v>0</v>
      </c>
      <c r="CZ210" s="123">
        <v>0</v>
      </c>
    </row>
    <row r="211" spans="1:104" x14ac:dyDescent="0.2">
      <c r="A211" s="151">
        <v>156</v>
      </c>
      <c r="B211" s="152" t="s">
        <v>438</v>
      </c>
      <c r="C211" s="153" t="s">
        <v>439</v>
      </c>
      <c r="D211" s="154" t="s">
        <v>66</v>
      </c>
      <c r="E211" s="155">
        <v>10</v>
      </c>
      <c r="F211" s="155">
        <v>0</v>
      </c>
      <c r="G211" s="156">
        <f t="shared" si="66"/>
        <v>0</v>
      </c>
      <c r="O211" s="150">
        <v>2</v>
      </c>
      <c r="AA211" s="123">
        <v>12</v>
      </c>
      <c r="AB211" s="123">
        <v>0</v>
      </c>
      <c r="AC211" s="123">
        <v>156</v>
      </c>
      <c r="AZ211" s="123">
        <v>4</v>
      </c>
      <c r="BA211" s="123">
        <f t="shared" si="67"/>
        <v>0</v>
      </c>
      <c r="BB211" s="123">
        <f t="shared" si="68"/>
        <v>0</v>
      </c>
      <c r="BC211" s="123">
        <f t="shared" si="69"/>
        <v>0</v>
      </c>
      <c r="BD211" s="123">
        <f t="shared" si="70"/>
        <v>0</v>
      </c>
      <c r="BE211" s="123">
        <f t="shared" si="71"/>
        <v>0</v>
      </c>
      <c r="CZ211" s="123">
        <v>0</v>
      </c>
    </row>
    <row r="212" spans="1:104" x14ac:dyDescent="0.2">
      <c r="A212" s="151">
        <v>157</v>
      </c>
      <c r="B212" s="152" t="s">
        <v>440</v>
      </c>
      <c r="C212" s="153" t="s">
        <v>441</v>
      </c>
      <c r="D212" s="154" t="s">
        <v>137</v>
      </c>
      <c r="E212" s="155">
        <v>1</v>
      </c>
      <c r="F212" s="155">
        <v>0</v>
      </c>
      <c r="G212" s="156">
        <f t="shared" si="66"/>
        <v>0</v>
      </c>
      <c r="O212" s="150">
        <v>2</v>
      </c>
      <c r="AA212" s="123">
        <v>12</v>
      </c>
      <c r="AB212" s="123">
        <v>0</v>
      </c>
      <c r="AC212" s="123">
        <v>157</v>
      </c>
      <c r="AZ212" s="123">
        <v>4</v>
      </c>
      <c r="BA212" s="123">
        <f t="shared" si="67"/>
        <v>0</v>
      </c>
      <c r="BB212" s="123">
        <f t="shared" si="68"/>
        <v>0</v>
      </c>
      <c r="BC212" s="123">
        <f t="shared" si="69"/>
        <v>0</v>
      </c>
      <c r="BD212" s="123">
        <f t="shared" si="70"/>
        <v>0</v>
      </c>
      <c r="BE212" s="123">
        <f t="shared" si="71"/>
        <v>0</v>
      </c>
      <c r="CZ212" s="123">
        <v>0</v>
      </c>
    </row>
    <row r="213" spans="1:104" x14ac:dyDescent="0.2">
      <c r="A213" s="151">
        <v>158</v>
      </c>
      <c r="B213" s="152" t="s">
        <v>442</v>
      </c>
      <c r="C213" s="153" t="s">
        <v>443</v>
      </c>
      <c r="D213" s="154" t="s">
        <v>66</v>
      </c>
      <c r="E213" s="155">
        <v>8</v>
      </c>
      <c r="F213" s="155">
        <v>0</v>
      </c>
      <c r="G213" s="156">
        <f t="shared" si="66"/>
        <v>0</v>
      </c>
      <c r="O213" s="150">
        <v>2</v>
      </c>
      <c r="AA213" s="123">
        <v>12</v>
      </c>
      <c r="AB213" s="123">
        <v>0</v>
      </c>
      <c r="AC213" s="123">
        <v>158</v>
      </c>
      <c r="AZ213" s="123">
        <v>4</v>
      </c>
      <c r="BA213" s="123">
        <f t="shared" si="67"/>
        <v>0</v>
      </c>
      <c r="BB213" s="123">
        <f t="shared" si="68"/>
        <v>0</v>
      </c>
      <c r="BC213" s="123">
        <f t="shared" si="69"/>
        <v>0</v>
      </c>
      <c r="BD213" s="123">
        <f t="shared" si="70"/>
        <v>0</v>
      </c>
      <c r="BE213" s="123">
        <f t="shared" si="71"/>
        <v>0</v>
      </c>
      <c r="CZ213" s="123">
        <v>0</v>
      </c>
    </row>
    <row r="214" spans="1:104" ht="22.5" x14ac:dyDescent="0.2">
      <c r="A214" s="151">
        <v>159</v>
      </c>
      <c r="B214" s="152" t="s">
        <v>444</v>
      </c>
      <c r="C214" s="153" t="s">
        <v>445</v>
      </c>
      <c r="D214" s="154" t="s">
        <v>66</v>
      </c>
      <c r="E214" s="155">
        <v>6</v>
      </c>
      <c r="F214" s="155">
        <v>0</v>
      </c>
      <c r="G214" s="156">
        <f t="shared" si="66"/>
        <v>0</v>
      </c>
      <c r="O214" s="150">
        <v>2</v>
      </c>
      <c r="AA214" s="123">
        <v>12</v>
      </c>
      <c r="AB214" s="123">
        <v>0</v>
      </c>
      <c r="AC214" s="123">
        <v>159</v>
      </c>
      <c r="AZ214" s="123">
        <v>4</v>
      </c>
      <c r="BA214" s="123">
        <f t="shared" si="67"/>
        <v>0</v>
      </c>
      <c r="BB214" s="123">
        <f t="shared" si="68"/>
        <v>0</v>
      </c>
      <c r="BC214" s="123">
        <f t="shared" si="69"/>
        <v>0</v>
      </c>
      <c r="BD214" s="123">
        <f t="shared" si="70"/>
        <v>0</v>
      </c>
      <c r="BE214" s="123">
        <f t="shared" si="71"/>
        <v>0</v>
      </c>
      <c r="CZ214" s="123">
        <v>0</v>
      </c>
    </row>
    <row r="215" spans="1:104" ht="22.5" x14ac:dyDescent="0.2">
      <c r="A215" s="151">
        <v>160</v>
      </c>
      <c r="B215" s="152" t="s">
        <v>446</v>
      </c>
      <c r="C215" s="153" t="s">
        <v>447</v>
      </c>
      <c r="D215" s="154" t="s">
        <v>66</v>
      </c>
      <c r="E215" s="155">
        <v>3</v>
      </c>
      <c r="F215" s="155">
        <v>0</v>
      </c>
      <c r="G215" s="156">
        <f t="shared" si="66"/>
        <v>0</v>
      </c>
      <c r="O215" s="150">
        <v>2</v>
      </c>
      <c r="AA215" s="123">
        <v>12</v>
      </c>
      <c r="AB215" s="123">
        <v>0</v>
      </c>
      <c r="AC215" s="123">
        <v>160</v>
      </c>
      <c r="AZ215" s="123">
        <v>4</v>
      </c>
      <c r="BA215" s="123">
        <f t="shared" si="67"/>
        <v>0</v>
      </c>
      <c r="BB215" s="123">
        <f t="shared" si="68"/>
        <v>0</v>
      </c>
      <c r="BC215" s="123">
        <f t="shared" si="69"/>
        <v>0</v>
      </c>
      <c r="BD215" s="123">
        <f t="shared" si="70"/>
        <v>0</v>
      </c>
      <c r="BE215" s="123">
        <f t="shared" si="71"/>
        <v>0</v>
      </c>
      <c r="CZ215" s="123">
        <v>0</v>
      </c>
    </row>
    <row r="216" spans="1:104" x14ac:dyDescent="0.2">
      <c r="A216" s="151">
        <v>161</v>
      </c>
      <c r="B216" s="152" t="s">
        <v>448</v>
      </c>
      <c r="C216" s="153" t="s">
        <v>449</v>
      </c>
      <c r="D216" s="154" t="s">
        <v>66</v>
      </c>
      <c r="E216" s="155">
        <v>9</v>
      </c>
      <c r="F216" s="155">
        <v>0</v>
      </c>
      <c r="G216" s="156">
        <f t="shared" si="66"/>
        <v>0</v>
      </c>
      <c r="O216" s="150">
        <v>2</v>
      </c>
      <c r="AA216" s="123">
        <v>12</v>
      </c>
      <c r="AB216" s="123">
        <v>0</v>
      </c>
      <c r="AC216" s="123">
        <v>161</v>
      </c>
      <c r="AZ216" s="123">
        <v>4</v>
      </c>
      <c r="BA216" s="123">
        <f t="shared" si="67"/>
        <v>0</v>
      </c>
      <c r="BB216" s="123">
        <f t="shared" si="68"/>
        <v>0</v>
      </c>
      <c r="BC216" s="123">
        <f t="shared" si="69"/>
        <v>0</v>
      </c>
      <c r="BD216" s="123">
        <f t="shared" si="70"/>
        <v>0</v>
      </c>
      <c r="BE216" s="123">
        <f t="shared" si="71"/>
        <v>0</v>
      </c>
      <c r="CZ216" s="123">
        <v>0</v>
      </c>
    </row>
    <row r="217" spans="1:104" x14ac:dyDescent="0.2">
      <c r="A217" s="151">
        <v>162</v>
      </c>
      <c r="B217" s="152" t="s">
        <v>450</v>
      </c>
      <c r="C217" s="153" t="s">
        <v>451</v>
      </c>
      <c r="D217" s="154" t="s">
        <v>66</v>
      </c>
      <c r="E217" s="155">
        <v>17</v>
      </c>
      <c r="F217" s="155">
        <v>0</v>
      </c>
      <c r="G217" s="156">
        <f t="shared" si="66"/>
        <v>0</v>
      </c>
      <c r="O217" s="150">
        <v>2</v>
      </c>
      <c r="AA217" s="123">
        <v>12</v>
      </c>
      <c r="AB217" s="123">
        <v>0</v>
      </c>
      <c r="AC217" s="123">
        <v>162</v>
      </c>
      <c r="AZ217" s="123">
        <v>4</v>
      </c>
      <c r="BA217" s="123">
        <f t="shared" si="67"/>
        <v>0</v>
      </c>
      <c r="BB217" s="123">
        <f t="shared" si="68"/>
        <v>0</v>
      </c>
      <c r="BC217" s="123">
        <f t="shared" si="69"/>
        <v>0</v>
      </c>
      <c r="BD217" s="123">
        <f t="shared" si="70"/>
        <v>0</v>
      </c>
      <c r="BE217" s="123">
        <f t="shared" si="71"/>
        <v>0</v>
      </c>
      <c r="CZ217" s="123">
        <v>0</v>
      </c>
    </row>
    <row r="218" spans="1:104" x14ac:dyDescent="0.2">
      <c r="A218" s="151">
        <v>163</v>
      </c>
      <c r="B218" s="152" t="s">
        <v>452</v>
      </c>
      <c r="C218" s="153" t="s">
        <v>453</v>
      </c>
      <c r="D218" s="154" t="s">
        <v>107</v>
      </c>
      <c r="E218" s="155">
        <v>370</v>
      </c>
      <c r="F218" s="155">
        <v>0</v>
      </c>
      <c r="G218" s="156">
        <f t="shared" si="66"/>
        <v>0</v>
      </c>
      <c r="O218" s="150">
        <v>2</v>
      </c>
      <c r="AA218" s="123">
        <v>12</v>
      </c>
      <c r="AB218" s="123">
        <v>0</v>
      </c>
      <c r="AC218" s="123">
        <v>163</v>
      </c>
      <c r="AZ218" s="123">
        <v>4</v>
      </c>
      <c r="BA218" s="123">
        <f t="shared" si="67"/>
        <v>0</v>
      </c>
      <c r="BB218" s="123">
        <f t="shared" si="68"/>
        <v>0</v>
      </c>
      <c r="BC218" s="123">
        <f t="shared" si="69"/>
        <v>0</v>
      </c>
      <c r="BD218" s="123">
        <f t="shared" si="70"/>
        <v>0</v>
      </c>
      <c r="BE218" s="123">
        <f t="shared" si="71"/>
        <v>0</v>
      </c>
      <c r="CZ218" s="123">
        <v>0</v>
      </c>
    </row>
    <row r="219" spans="1:104" ht="22.5" x14ac:dyDescent="0.2">
      <c r="A219" s="151">
        <v>164</v>
      </c>
      <c r="B219" s="152" t="s">
        <v>454</v>
      </c>
      <c r="C219" s="153" t="s">
        <v>455</v>
      </c>
      <c r="D219" s="154" t="s">
        <v>66</v>
      </c>
      <c r="E219" s="155">
        <v>16</v>
      </c>
      <c r="F219" s="155">
        <v>0</v>
      </c>
      <c r="G219" s="156">
        <f t="shared" si="66"/>
        <v>0</v>
      </c>
      <c r="O219" s="150">
        <v>2</v>
      </c>
      <c r="AA219" s="123">
        <v>12</v>
      </c>
      <c r="AB219" s="123">
        <v>0</v>
      </c>
      <c r="AC219" s="123">
        <v>164</v>
      </c>
      <c r="AZ219" s="123">
        <v>4</v>
      </c>
      <c r="BA219" s="123">
        <f t="shared" si="67"/>
        <v>0</v>
      </c>
      <c r="BB219" s="123">
        <f t="shared" si="68"/>
        <v>0</v>
      </c>
      <c r="BC219" s="123">
        <f t="shared" si="69"/>
        <v>0</v>
      </c>
      <c r="BD219" s="123">
        <f t="shared" si="70"/>
        <v>0</v>
      </c>
      <c r="BE219" s="123">
        <f t="shared" si="71"/>
        <v>0</v>
      </c>
      <c r="CZ219" s="123">
        <v>0</v>
      </c>
    </row>
    <row r="220" spans="1:104" ht="22.5" x14ac:dyDescent="0.2">
      <c r="A220" s="151">
        <v>165</v>
      </c>
      <c r="B220" s="152" t="s">
        <v>456</v>
      </c>
      <c r="C220" s="153" t="s">
        <v>457</v>
      </c>
      <c r="D220" s="154" t="s">
        <v>119</v>
      </c>
      <c r="E220" s="155">
        <v>24</v>
      </c>
      <c r="F220" s="155">
        <v>0</v>
      </c>
      <c r="G220" s="156">
        <f t="shared" si="66"/>
        <v>0</v>
      </c>
      <c r="O220" s="150">
        <v>2</v>
      </c>
      <c r="AA220" s="123">
        <v>12</v>
      </c>
      <c r="AB220" s="123">
        <v>0</v>
      </c>
      <c r="AC220" s="123">
        <v>165</v>
      </c>
      <c r="AZ220" s="123">
        <v>4</v>
      </c>
      <c r="BA220" s="123">
        <f t="shared" si="67"/>
        <v>0</v>
      </c>
      <c r="BB220" s="123">
        <f t="shared" si="68"/>
        <v>0</v>
      </c>
      <c r="BC220" s="123">
        <f t="shared" si="69"/>
        <v>0</v>
      </c>
      <c r="BD220" s="123">
        <f t="shared" si="70"/>
        <v>0</v>
      </c>
      <c r="BE220" s="123">
        <f t="shared" si="71"/>
        <v>0</v>
      </c>
      <c r="CZ220" s="123">
        <v>0</v>
      </c>
    </row>
    <row r="221" spans="1:104" x14ac:dyDescent="0.2">
      <c r="A221" s="151">
        <v>166</v>
      </c>
      <c r="B221" s="152" t="s">
        <v>458</v>
      </c>
      <c r="C221" s="153" t="s">
        <v>459</v>
      </c>
      <c r="D221" s="154" t="s">
        <v>119</v>
      </c>
      <c r="E221" s="155">
        <v>12</v>
      </c>
      <c r="F221" s="155">
        <v>0</v>
      </c>
      <c r="G221" s="156">
        <f t="shared" si="66"/>
        <v>0</v>
      </c>
      <c r="O221" s="150">
        <v>2</v>
      </c>
      <c r="AA221" s="123">
        <v>12</v>
      </c>
      <c r="AB221" s="123">
        <v>0</v>
      </c>
      <c r="AC221" s="123">
        <v>166</v>
      </c>
      <c r="AZ221" s="123">
        <v>4</v>
      </c>
      <c r="BA221" s="123">
        <f t="shared" si="67"/>
        <v>0</v>
      </c>
      <c r="BB221" s="123">
        <f t="shared" si="68"/>
        <v>0</v>
      </c>
      <c r="BC221" s="123">
        <f t="shared" si="69"/>
        <v>0</v>
      </c>
      <c r="BD221" s="123">
        <f t="shared" si="70"/>
        <v>0</v>
      </c>
      <c r="BE221" s="123">
        <f t="shared" si="71"/>
        <v>0</v>
      </c>
      <c r="CZ221" s="123">
        <v>0</v>
      </c>
    </row>
    <row r="222" spans="1:104" ht="22.5" x14ac:dyDescent="0.2">
      <c r="A222" s="151">
        <v>167</v>
      </c>
      <c r="B222" s="152" t="s">
        <v>460</v>
      </c>
      <c r="C222" s="153" t="s">
        <v>461</v>
      </c>
      <c r="D222" s="154" t="s">
        <v>66</v>
      </c>
      <c r="E222" s="155">
        <v>12</v>
      </c>
      <c r="F222" s="155">
        <v>0</v>
      </c>
      <c r="G222" s="156">
        <f t="shared" si="66"/>
        <v>0</v>
      </c>
      <c r="O222" s="150">
        <v>2</v>
      </c>
      <c r="AA222" s="123">
        <v>12</v>
      </c>
      <c r="AB222" s="123">
        <v>0</v>
      </c>
      <c r="AC222" s="123">
        <v>167</v>
      </c>
      <c r="AZ222" s="123">
        <v>4</v>
      </c>
      <c r="BA222" s="123">
        <f t="shared" si="67"/>
        <v>0</v>
      </c>
      <c r="BB222" s="123">
        <f t="shared" si="68"/>
        <v>0</v>
      </c>
      <c r="BC222" s="123">
        <f t="shared" si="69"/>
        <v>0</v>
      </c>
      <c r="BD222" s="123">
        <f t="shared" si="70"/>
        <v>0</v>
      </c>
      <c r="BE222" s="123">
        <f t="shared" si="71"/>
        <v>0</v>
      </c>
      <c r="CZ222" s="123">
        <v>0</v>
      </c>
    </row>
    <row r="223" spans="1:104" x14ac:dyDescent="0.2">
      <c r="A223" s="157"/>
      <c r="B223" s="158" t="s">
        <v>67</v>
      </c>
      <c r="C223" s="159" t="str">
        <f>CONCATENATE(B208," ",C208)</f>
        <v>M21 Elektromontáže</v>
      </c>
      <c r="D223" s="157"/>
      <c r="E223" s="160"/>
      <c r="F223" s="160"/>
      <c r="G223" s="161">
        <f>SUM(G208:G222)</f>
        <v>0</v>
      </c>
      <c r="O223" s="150">
        <v>4</v>
      </c>
      <c r="BA223" s="162">
        <f>SUM(BA208:BA222)</f>
        <v>0</v>
      </c>
      <c r="BB223" s="162">
        <f>SUM(BB208:BB222)</f>
        <v>0</v>
      </c>
      <c r="BC223" s="162">
        <f>SUM(BC208:BC222)</f>
        <v>0</v>
      </c>
      <c r="BD223" s="162">
        <f>SUM(BD208:BD222)</f>
        <v>0</v>
      </c>
      <c r="BE223" s="162">
        <f>SUM(BE208:BE222)</f>
        <v>0</v>
      </c>
    </row>
    <row r="224" spans="1:104" x14ac:dyDescent="0.2">
      <c r="A224" s="143" t="s">
        <v>65</v>
      </c>
      <c r="B224" s="144" t="s">
        <v>462</v>
      </c>
      <c r="C224" s="145" t="s">
        <v>463</v>
      </c>
      <c r="D224" s="146"/>
      <c r="E224" s="147"/>
      <c r="F224" s="147"/>
      <c r="G224" s="148"/>
      <c r="H224" s="149"/>
      <c r="I224" s="149"/>
      <c r="O224" s="150">
        <v>1</v>
      </c>
    </row>
    <row r="225" spans="1:104" x14ac:dyDescent="0.2">
      <c r="A225" s="151">
        <v>168</v>
      </c>
      <c r="B225" s="152" t="s">
        <v>464</v>
      </c>
      <c r="C225" s="153" t="s">
        <v>465</v>
      </c>
      <c r="D225" s="154" t="s">
        <v>137</v>
      </c>
      <c r="E225" s="155">
        <v>1</v>
      </c>
      <c r="F225" s="155">
        <v>0</v>
      </c>
      <c r="G225" s="156">
        <f>E225*F225</f>
        <v>0</v>
      </c>
      <c r="O225" s="150">
        <v>2</v>
      </c>
      <c r="AA225" s="123">
        <v>12</v>
      </c>
      <c r="AB225" s="123">
        <v>0</v>
      </c>
      <c r="AC225" s="123">
        <v>168</v>
      </c>
      <c r="AZ225" s="123">
        <v>4</v>
      </c>
      <c r="BA225" s="123">
        <f>IF(AZ225=1,G225,0)</f>
        <v>0</v>
      </c>
      <c r="BB225" s="123">
        <f>IF(AZ225=2,G225,0)</f>
        <v>0</v>
      </c>
      <c r="BC225" s="123">
        <f>IF(AZ225=3,G225,0)</f>
        <v>0</v>
      </c>
      <c r="BD225" s="123">
        <f>IF(AZ225=4,G225,0)</f>
        <v>0</v>
      </c>
      <c r="BE225" s="123">
        <f>IF(AZ225=5,G225,0)</f>
        <v>0</v>
      </c>
      <c r="CZ225" s="123">
        <v>3.6999999999999999E-4</v>
      </c>
    </row>
    <row r="226" spans="1:104" x14ac:dyDescent="0.2">
      <c r="A226" s="151">
        <v>169</v>
      </c>
      <c r="B226" s="152" t="s">
        <v>466</v>
      </c>
      <c r="C226" s="153" t="s">
        <v>467</v>
      </c>
      <c r="D226" s="154" t="s">
        <v>137</v>
      </c>
      <c r="E226" s="155">
        <v>1</v>
      </c>
      <c r="F226" s="155">
        <v>0</v>
      </c>
      <c r="G226" s="156">
        <f>E226*F226</f>
        <v>0</v>
      </c>
      <c r="O226" s="150">
        <v>2</v>
      </c>
      <c r="AA226" s="123">
        <v>12</v>
      </c>
      <c r="AB226" s="123">
        <v>0</v>
      </c>
      <c r="AC226" s="123">
        <v>169</v>
      </c>
      <c r="AZ226" s="123">
        <v>4</v>
      </c>
      <c r="BA226" s="123">
        <f>IF(AZ226=1,G226,0)</f>
        <v>0</v>
      </c>
      <c r="BB226" s="123">
        <f>IF(AZ226=2,G226,0)</f>
        <v>0</v>
      </c>
      <c r="BC226" s="123">
        <f>IF(AZ226=3,G226,0)</f>
        <v>0</v>
      </c>
      <c r="BD226" s="123">
        <f>IF(AZ226=4,G226,0)</f>
        <v>0</v>
      </c>
      <c r="BE226" s="123">
        <f>IF(AZ226=5,G226,0)</f>
        <v>0</v>
      </c>
      <c r="CZ226" s="123">
        <v>0</v>
      </c>
    </row>
    <row r="227" spans="1:104" ht="22.5" x14ac:dyDescent="0.2">
      <c r="A227" s="151">
        <v>170</v>
      </c>
      <c r="B227" s="152" t="s">
        <v>468</v>
      </c>
      <c r="C227" s="153" t="s">
        <v>469</v>
      </c>
      <c r="D227" s="154" t="s">
        <v>137</v>
      </c>
      <c r="E227" s="155">
        <v>1</v>
      </c>
      <c r="F227" s="155">
        <v>0</v>
      </c>
      <c r="G227" s="156">
        <f>E227*F227</f>
        <v>0</v>
      </c>
      <c r="O227" s="150">
        <v>2</v>
      </c>
      <c r="AA227" s="123">
        <v>12</v>
      </c>
      <c r="AB227" s="123">
        <v>0</v>
      </c>
      <c r="AC227" s="123">
        <v>170</v>
      </c>
      <c r="AZ227" s="123">
        <v>4</v>
      </c>
      <c r="BA227" s="123">
        <f>IF(AZ227=1,G227,0)</f>
        <v>0</v>
      </c>
      <c r="BB227" s="123">
        <f>IF(AZ227=2,G227,0)</f>
        <v>0</v>
      </c>
      <c r="BC227" s="123">
        <f>IF(AZ227=3,G227,0)</f>
        <v>0</v>
      </c>
      <c r="BD227" s="123">
        <f>IF(AZ227=4,G227,0)</f>
        <v>0</v>
      </c>
      <c r="BE227" s="123">
        <f>IF(AZ227=5,G227,0)</f>
        <v>0</v>
      </c>
      <c r="CZ227" s="123">
        <v>0</v>
      </c>
    </row>
    <row r="228" spans="1:104" x14ac:dyDescent="0.2">
      <c r="A228" s="157"/>
      <c r="B228" s="158" t="s">
        <v>67</v>
      </c>
      <c r="C228" s="159" t="str">
        <f>CONCATENATE(B224," ",C224)</f>
        <v>M22 Montáž sdělovací a zabezp.tech</v>
      </c>
      <c r="D228" s="157"/>
      <c r="E228" s="160"/>
      <c r="F228" s="160"/>
      <c r="G228" s="161">
        <f>SUM(G224:G227)</f>
        <v>0</v>
      </c>
      <c r="O228" s="150">
        <v>4</v>
      </c>
      <c r="BA228" s="162">
        <f>SUM(BA224:BA227)</f>
        <v>0</v>
      </c>
      <c r="BB228" s="162">
        <f>SUM(BB224:BB227)</f>
        <v>0</v>
      </c>
      <c r="BC228" s="162">
        <f>SUM(BC224:BC227)</f>
        <v>0</v>
      </c>
      <c r="BD228" s="162">
        <f>SUM(BD224:BD227)</f>
        <v>0</v>
      </c>
      <c r="BE228" s="162">
        <f>SUM(BE224:BE227)</f>
        <v>0</v>
      </c>
    </row>
    <row r="229" spans="1:104" x14ac:dyDescent="0.2">
      <c r="A229" s="143" t="s">
        <v>65</v>
      </c>
      <c r="B229" s="144" t="s">
        <v>470</v>
      </c>
      <c r="C229" s="145" t="s">
        <v>471</v>
      </c>
      <c r="D229" s="146"/>
      <c r="E229" s="147"/>
      <c r="F229" s="147"/>
      <c r="G229" s="148"/>
      <c r="H229" s="149"/>
      <c r="I229" s="149"/>
      <c r="O229" s="150">
        <v>1</v>
      </c>
    </row>
    <row r="230" spans="1:104" ht="22.5" x14ac:dyDescent="0.2">
      <c r="A230" s="151">
        <v>171</v>
      </c>
      <c r="B230" s="152" t="s">
        <v>472</v>
      </c>
      <c r="C230" s="153" t="s">
        <v>473</v>
      </c>
      <c r="D230" s="154" t="s">
        <v>66</v>
      </c>
      <c r="E230" s="155">
        <v>14</v>
      </c>
      <c r="F230" s="155">
        <v>0</v>
      </c>
      <c r="G230" s="156">
        <f t="shared" ref="G230:G235" si="72">E230*F230</f>
        <v>0</v>
      </c>
      <c r="O230" s="150">
        <v>2</v>
      </c>
      <c r="AA230" s="123">
        <v>12</v>
      </c>
      <c r="AB230" s="123">
        <v>0</v>
      </c>
      <c r="AC230" s="123">
        <v>171</v>
      </c>
      <c r="AZ230" s="123">
        <v>4</v>
      </c>
      <c r="BA230" s="123">
        <f t="shared" ref="BA230:BA235" si="73">IF(AZ230=1,G230,0)</f>
        <v>0</v>
      </c>
      <c r="BB230" s="123">
        <f t="shared" ref="BB230:BB235" si="74">IF(AZ230=2,G230,0)</f>
        <v>0</v>
      </c>
      <c r="BC230" s="123">
        <f t="shared" ref="BC230:BC235" si="75">IF(AZ230=3,G230,0)</f>
        <v>0</v>
      </c>
      <c r="BD230" s="123">
        <f t="shared" ref="BD230:BD235" si="76">IF(AZ230=4,G230,0)</f>
        <v>0</v>
      </c>
      <c r="BE230" s="123">
        <f t="shared" ref="BE230:BE235" si="77">IF(AZ230=5,G230,0)</f>
        <v>0</v>
      </c>
      <c r="CZ230" s="123">
        <v>1.0000000000000001E-5</v>
      </c>
    </row>
    <row r="231" spans="1:104" ht="22.5" x14ac:dyDescent="0.2">
      <c r="A231" s="151">
        <v>172</v>
      </c>
      <c r="B231" s="152" t="s">
        <v>474</v>
      </c>
      <c r="C231" s="153" t="s">
        <v>475</v>
      </c>
      <c r="D231" s="154" t="s">
        <v>66</v>
      </c>
      <c r="E231" s="155">
        <v>2</v>
      </c>
      <c r="F231" s="155">
        <v>0</v>
      </c>
      <c r="G231" s="156">
        <f t="shared" si="72"/>
        <v>0</v>
      </c>
      <c r="O231" s="150">
        <v>2</v>
      </c>
      <c r="AA231" s="123">
        <v>12</v>
      </c>
      <c r="AB231" s="123">
        <v>0</v>
      </c>
      <c r="AC231" s="123">
        <v>172</v>
      </c>
      <c r="AZ231" s="123">
        <v>4</v>
      </c>
      <c r="BA231" s="123">
        <f t="shared" si="73"/>
        <v>0</v>
      </c>
      <c r="BB231" s="123">
        <f t="shared" si="74"/>
        <v>0</v>
      </c>
      <c r="BC231" s="123">
        <f t="shared" si="75"/>
        <v>0</v>
      </c>
      <c r="BD231" s="123">
        <f t="shared" si="76"/>
        <v>0</v>
      </c>
      <c r="BE231" s="123">
        <f t="shared" si="77"/>
        <v>0</v>
      </c>
      <c r="CZ231" s="123">
        <v>0</v>
      </c>
    </row>
    <row r="232" spans="1:104" ht="22.5" x14ac:dyDescent="0.2">
      <c r="A232" s="151">
        <v>173</v>
      </c>
      <c r="B232" s="152" t="s">
        <v>476</v>
      </c>
      <c r="C232" s="153" t="s">
        <v>477</v>
      </c>
      <c r="D232" s="154" t="s">
        <v>305</v>
      </c>
      <c r="E232" s="155">
        <v>148</v>
      </c>
      <c r="F232" s="155">
        <v>0</v>
      </c>
      <c r="G232" s="156">
        <f t="shared" si="72"/>
        <v>0</v>
      </c>
      <c r="O232" s="150">
        <v>2</v>
      </c>
      <c r="AA232" s="123">
        <v>12</v>
      </c>
      <c r="AB232" s="123">
        <v>0</v>
      </c>
      <c r="AC232" s="123">
        <v>173</v>
      </c>
      <c r="AZ232" s="123">
        <v>4</v>
      </c>
      <c r="BA232" s="123">
        <f t="shared" si="73"/>
        <v>0</v>
      </c>
      <c r="BB232" s="123">
        <f t="shared" si="74"/>
        <v>0</v>
      </c>
      <c r="BC232" s="123">
        <f t="shared" si="75"/>
        <v>0</v>
      </c>
      <c r="BD232" s="123">
        <f t="shared" si="76"/>
        <v>0</v>
      </c>
      <c r="BE232" s="123">
        <f t="shared" si="77"/>
        <v>0</v>
      </c>
      <c r="CZ232" s="123">
        <v>0</v>
      </c>
    </row>
    <row r="233" spans="1:104" x14ac:dyDescent="0.2">
      <c r="A233" s="151">
        <v>174</v>
      </c>
      <c r="B233" s="152" t="s">
        <v>478</v>
      </c>
      <c r="C233" s="153" t="s">
        <v>479</v>
      </c>
      <c r="D233" s="154" t="s">
        <v>66</v>
      </c>
      <c r="E233" s="155">
        <v>13</v>
      </c>
      <c r="F233" s="155">
        <v>0</v>
      </c>
      <c r="G233" s="156">
        <f t="shared" si="72"/>
        <v>0</v>
      </c>
      <c r="O233" s="150">
        <v>2</v>
      </c>
      <c r="AA233" s="123">
        <v>12</v>
      </c>
      <c r="AB233" s="123">
        <v>0</v>
      </c>
      <c r="AC233" s="123">
        <v>174</v>
      </c>
      <c r="AZ233" s="123">
        <v>4</v>
      </c>
      <c r="BA233" s="123">
        <f t="shared" si="73"/>
        <v>0</v>
      </c>
      <c r="BB233" s="123">
        <f t="shared" si="74"/>
        <v>0</v>
      </c>
      <c r="BC233" s="123">
        <f t="shared" si="75"/>
        <v>0</v>
      </c>
      <c r="BD233" s="123">
        <f t="shared" si="76"/>
        <v>0</v>
      </c>
      <c r="BE233" s="123">
        <f t="shared" si="77"/>
        <v>0</v>
      </c>
      <c r="CZ233" s="123">
        <v>0</v>
      </c>
    </row>
    <row r="234" spans="1:104" ht="22.5" x14ac:dyDescent="0.2">
      <c r="A234" s="151">
        <v>175</v>
      </c>
      <c r="B234" s="152" t="s">
        <v>480</v>
      </c>
      <c r="C234" s="153" t="s">
        <v>481</v>
      </c>
      <c r="D234" s="154" t="s">
        <v>305</v>
      </c>
      <c r="E234" s="155">
        <v>148</v>
      </c>
      <c r="F234" s="155">
        <v>0</v>
      </c>
      <c r="G234" s="156">
        <f t="shared" si="72"/>
        <v>0</v>
      </c>
      <c r="O234" s="150">
        <v>2</v>
      </c>
      <c r="AA234" s="123">
        <v>12</v>
      </c>
      <c r="AB234" s="123">
        <v>0</v>
      </c>
      <c r="AC234" s="123">
        <v>175</v>
      </c>
      <c r="AZ234" s="123">
        <v>4</v>
      </c>
      <c r="BA234" s="123">
        <f t="shared" si="73"/>
        <v>0</v>
      </c>
      <c r="BB234" s="123">
        <f t="shared" si="74"/>
        <v>0</v>
      </c>
      <c r="BC234" s="123">
        <f t="shared" si="75"/>
        <v>0</v>
      </c>
      <c r="BD234" s="123">
        <f t="shared" si="76"/>
        <v>0</v>
      </c>
      <c r="BE234" s="123">
        <f t="shared" si="77"/>
        <v>0</v>
      </c>
      <c r="CZ234" s="123">
        <v>0</v>
      </c>
    </row>
    <row r="235" spans="1:104" x14ac:dyDescent="0.2">
      <c r="A235" s="151">
        <v>176</v>
      </c>
      <c r="B235" s="152" t="s">
        <v>482</v>
      </c>
      <c r="C235" s="153" t="s">
        <v>483</v>
      </c>
      <c r="D235" s="154" t="s">
        <v>66</v>
      </c>
      <c r="E235" s="155">
        <v>6</v>
      </c>
      <c r="F235" s="155">
        <v>0</v>
      </c>
      <c r="G235" s="156">
        <f t="shared" si="72"/>
        <v>0</v>
      </c>
      <c r="O235" s="150">
        <v>2</v>
      </c>
      <c r="AA235" s="123">
        <v>12</v>
      </c>
      <c r="AB235" s="123">
        <v>0</v>
      </c>
      <c r="AC235" s="123">
        <v>176</v>
      </c>
      <c r="AZ235" s="123">
        <v>4</v>
      </c>
      <c r="BA235" s="123">
        <f t="shared" si="73"/>
        <v>0</v>
      </c>
      <c r="BB235" s="123">
        <f t="shared" si="74"/>
        <v>0</v>
      </c>
      <c r="BC235" s="123">
        <f t="shared" si="75"/>
        <v>0</v>
      </c>
      <c r="BD235" s="123">
        <f t="shared" si="76"/>
        <v>0</v>
      </c>
      <c r="BE235" s="123">
        <f t="shared" si="77"/>
        <v>0</v>
      </c>
      <c r="CZ235" s="123">
        <v>0</v>
      </c>
    </row>
    <row r="236" spans="1:104" x14ac:dyDescent="0.2">
      <c r="A236" s="157"/>
      <c r="B236" s="158" t="s">
        <v>67</v>
      </c>
      <c r="C236" s="159" t="str">
        <f>CONCATENATE(B229," ",C229)</f>
        <v>M24 Montáže vzduchotechnických zař</v>
      </c>
      <c r="D236" s="157"/>
      <c r="E236" s="160"/>
      <c r="F236" s="160"/>
      <c r="G236" s="161">
        <f>SUM(G229:G235)</f>
        <v>0</v>
      </c>
      <c r="O236" s="150">
        <v>4</v>
      </c>
      <c r="BA236" s="162">
        <f>SUM(BA229:BA235)</f>
        <v>0</v>
      </c>
      <c r="BB236" s="162">
        <f>SUM(BB229:BB235)</f>
        <v>0</v>
      </c>
      <c r="BC236" s="162">
        <f>SUM(BC229:BC235)</f>
        <v>0</v>
      </c>
      <c r="BD236" s="162">
        <f>SUM(BD229:BD235)</f>
        <v>0</v>
      </c>
      <c r="BE236" s="162">
        <f>SUM(BE229:BE235)</f>
        <v>0</v>
      </c>
    </row>
    <row r="237" spans="1:104" x14ac:dyDescent="0.2">
      <c r="A237" s="124"/>
      <c r="B237" s="124"/>
      <c r="C237" s="124"/>
      <c r="D237" s="124"/>
      <c r="E237" s="124"/>
      <c r="F237" s="124"/>
      <c r="G237" s="124"/>
    </row>
    <row r="238" spans="1:104" x14ac:dyDescent="0.2">
      <c r="E238" s="123"/>
    </row>
    <row r="239" spans="1:104" x14ac:dyDescent="0.2">
      <c r="E239" s="123"/>
    </row>
    <row r="240" spans="1:104" x14ac:dyDescent="0.2">
      <c r="E240" s="123"/>
    </row>
    <row r="241" spans="5:5" x14ac:dyDescent="0.2">
      <c r="E241" s="123"/>
    </row>
    <row r="242" spans="5:5" x14ac:dyDescent="0.2">
      <c r="E242" s="123"/>
    </row>
    <row r="243" spans="5:5" x14ac:dyDescent="0.2">
      <c r="E243" s="123"/>
    </row>
    <row r="244" spans="5:5" x14ac:dyDescent="0.2">
      <c r="E244" s="123"/>
    </row>
    <row r="245" spans="5:5" x14ac:dyDescent="0.2">
      <c r="E245" s="123"/>
    </row>
    <row r="246" spans="5:5" x14ac:dyDescent="0.2">
      <c r="E246" s="123"/>
    </row>
    <row r="247" spans="5:5" x14ac:dyDescent="0.2">
      <c r="E247" s="123"/>
    </row>
    <row r="248" spans="5:5" x14ac:dyDescent="0.2">
      <c r="E248" s="123"/>
    </row>
    <row r="249" spans="5:5" x14ac:dyDescent="0.2">
      <c r="E249" s="123"/>
    </row>
    <row r="250" spans="5:5" x14ac:dyDescent="0.2">
      <c r="E250" s="123"/>
    </row>
    <row r="251" spans="5:5" x14ac:dyDescent="0.2">
      <c r="E251" s="123"/>
    </row>
    <row r="252" spans="5:5" x14ac:dyDescent="0.2">
      <c r="E252" s="123"/>
    </row>
    <row r="253" spans="5:5" x14ac:dyDescent="0.2">
      <c r="E253" s="123"/>
    </row>
    <row r="254" spans="5:5" x14ac:dyDescent="0.2">
      <c r="E254" s="123"/>
    </row>
    <row r="255" spans="5:5" x14ac:dyDescent="0.2">
      <c r="E255" s="123"/>
    </row>
    <row r="256" spans="5:5" x14ac:dyDescent="0.2">
      <c r="E256" s="123"/>
    </row>
    <row r="257" spans="1:7" x14ac:dyDescent="0.2">
      <c r="E257" s="123"/>
    </row>
    <row r="258" spans="1:7" x14ac:dyDescent="0.2">
      <c r="E258" s="123"/>
    </row>
    <row r="259" spans="1:7" x14ac:dyDescent="0.2">
      <c r="E259" s="123"/>
    </row>
    <row r="260" spans="1:7" x14ac:dyDescent="0.2">
      <c r="A260" s="163"/>
      <c r="B260" s="163"/>
      <c r="C260" s="163"/>
      <c r="D260" s="163"/>
      <c r="E260" s="163"/>
      <c r="F260" s="163"/>
      <c r="G260" s="163"/>
    </row>
    <row r="261" spans="1:7" x14ac:dyDescent="0.2">
      <c r="A261" s="163"/>
      <c r="B261" s="163"/>
      <c r="C261" s="163"/>
      <c r="D261" s="163"/>
      <c r="E261" s="163"/>
      <c r="F261" s="163"/>
      <c r="G261" s="163"/>
    </row>
    <row r="262" spans="1:7" x14ac:dyDescent="0.2">
      <c r="A262" s="163"/>
      <c r="B262" s="163"/>
      <c r="C262" s="163"/>
      <c r="D262" s="163"/>
      <c r="E262" s="163"/>
      <c r="F262" s="163"/>
      <c r="G262" s="163"/>
    </row>
    <row r="263" spans="1:7" x14ac:dyDescent="0.2">
      <c r="A263" s="163"/>
      <c r="B263" s="163"/>
      <c r="C263" s="163"/>
      <c r="D263" s="163"/>
      <c r="E263" s="163"/>
      <c r="F263" s="163"/>
      <c r="G263" s="163"/>
    </row>
    <row r="264" spans="1:7" x14ac:dyDescent="0.2">
      <c r="E264" s="123"/>
    </row>
    <row r="265" spans="1:7" x14ac:dyDescent="0.2">
      <c r="E265" s="123"/>
    </row>
    <row r="266" spans="1:7" x14ac:dyDescent="0.2">
      <c r="E266" s="123"/>
    </row>
    <row r="267" spans="1:7" x14ac:dyDescent="0.2">
      <c r="E267" s="123"/>
    </row>
    <row r="268" spans="1:7" x14ac:dyDescent="0.2">
      <c r="E268" s="123"/>
    </row>
    <row r="269" spans="1:7" x14ac:dyDescent="0.2">
      <c r="E269" s="123"/>
    </row>
    <row r="270" spans="1:7" x14ac:dyDescent="0.2">
      <c r="E270" s="123"/>
    </row>
    <row r="271" spans="1:7" x14ac:dyDescent="0.2">
      <c r="E271" s="123"/>
    </row>
    <row r="272" spans="1:7" x14ac:dyDescent="0.2">
      <c r="E272" s="123"/>
    </row>
    <row r="273" spans="5:5" x14ac:dyDescent="0.2">
      <c r="E273" s="123"/>
    </row>
    <row r="274" spans="5:5" x14ac:dyDescent="0.2">
      <c r="E274" s="123"/>
    </row>
    <row r="275" spans="5:5" x14ac:dyDescent="0.2">
      <c r="E275" s="123"/>
    </row>
    <row r="276" spans="5:5" x14ac:dyDescent="0.2">
      <c r="E276" s="123"/>
    </row>
    <row r="277" spans="5:5" x14ac:dyDescent="0.2">
      <c r="E277" s="123"/>
    </row>
    <row r="278" spans="5:5" x14ac:dyDescent="0.2">
      <c r="E278" s="123"/>
    </row>
    <row r="279" spans="5:5" x14ac:dyDescent="0.2">
      <c r="E279" s="123"/>
    </row>
    <row r="280" spans="5:5" x14ac:dyDescent="0.2">
      <c r="E280" s="123"/>
    </row>
    <row r="281" spans="5:5" x14ac:dyDescent="0.2">
      <c r="E281" s="123"/>
    </row>
    <row r="282" spans="5:5" x14ac:dyDescent="0.2">
      <c r="E282" s="123"/>
    </row>
    <row r="283" spans="5:5" x14ac:dyDescent="0.2">
      <c r="E283" s="123"/>
    </row>
    <row r="284" spans="5:5" x14ac:dyDescent="0.2">
      <c r="E284" s="123"/>
    </row>
    <row r="285" spans="5:5" x14ac:dyDescent="0.2">
      <c r="E285" s="123"/>
    </row>
    <row r="286" spans="5:5" x14ac:dyDescent="0.2">
      <c r="E286" s="123"/>
    </row>
    <row r="287" spans="5:5" x14ac:dyDescent="0.2">
      <c r="E287" s="123"/>
    </row>
    <row r="288" spans="5:5" x14ac:dyDescent="0.2">
      <c r="E288" s="123"/>
    </row>
    <row r="289" spans="1:7" x14ac:dyDescent="0.2">
      <c r="E289" s="123"/>
    </row>
    <row r="290" spans="1:7" x14ac:dyDescent="0.2">
      <c r="E290" s="123"/>
    </row>
    <row r="291" spans="1:7" x14ac:dyDescent="0.2">
      <c r="E291" s="123"/>
    </row>
    <row r="292" spans="1:7" x14ac:dyDescent="0.2">
      <c r="E292" s="123"/>
    </row>
    <row r="293" spans="1:7" x14ac:dyDescent="0.2">
      <c r="E293" s="123"/>
    </row>
    <row r="294" spans="1:7" x14ac:dyDescent="0.2">
      <c r="E294" s="123"/>
    </row>
    <row r="295" spans="1:7" x14ac:dyDescent="0.2">
      <c r="A295" s="164"/>
      <c r="B295" s="164"/>
    </row>
    <row r="296" spans="1:7" x14ac:dyDescent="0.2">
      <c r="A296" s="163"/>
      <c r="B296" s="163"/>
      <c r="C296" s="166"/>
      <c r="D296" s="166"/>
      <c r="E296" s="167"/>
      <c r="F296" s="166"/>
      <c r="G296" s="168"/>
    </row>
    <row r="297" spans="1:7" x14ac:dyDescent="0.2">
      <c r="A297" s="169"/>
      <c r="B297" s="169"/>
      <c r="C297" s="163"/>
      <c r="D297" s="163"/>
      <c r="E297" s="170"/>
      <c r="F297" s="163"/>
      <c r="G297" s="163"/>
    </row>
    <row r="298" spans="1:7" x14ac:dyDescent="0.2">
      <c r="A298" s="163"/>
      <c r="B298" s="163"/>
      <c r="C298" s="163"/>
      <c r="D298" s="163"/>
      <c r="E298" s="170"/>
      <c r="F298" s="163"/>
      <c r="G298" s="163"/>
    </row>
    <row r="299" spans="1:7" x14ac:dyDescent="0.2">
      <c r="A299" s="163"/>
      <c r="B299" s="163"/>
      <c r="C299" s="163"/>
      <c r="D299" s="163"/>
      <c r="E299" s="170"/>
      <c r="F299" s="163"/>
      <c r="G299" s="163"/>
    </row>
    <row r="300" spans="1:7" x14ac:dyDescent="0.2">
      <c r="A300" s="163"/>
      <c r="B300" s="163"/>
      <c r="C300" s="163"/>
      <c r="D300" s="163"/>
      <c r="E300" s="170"/>
      <c r="F300" s="163"/>
      <c r="G300" s="163"/>
    </row>
    <row r="301" spans="1:7" x14ac:dyDescent="0.2">
      <c r="A301" s="163"/>
      <c r="B301" s="163"/>
      <c r="C301" s="163"/>
      <c r="D301" s="163"/>
      <c r="E301" s="170"/>
      <c r="F301" s="163"/>
      <c r="G301" s="163"/>
    </row>
    <row r="302" spans="1:7" x14ac:dyDescent="0.2">
      <c r="A302" s="163"/>
      <c r="B302" s="163"/>
      <c r="C302" s="163"/>
      <c r="D302" s="163"/>
      <c r="E302" s="170"/>
      <c r="F302" s="163"/>
      <c r="G302" s="163"/>
    </row>
    <row r="303" spans="1:7" x14ac:dyDescent="0.2">
      <c r="A303" s="163"/>
      <c r="B303" s="163"/>
      <c r="C303" s="163"/>
      <c r="D303" s="163"/>
      <c r="E303" s="170"/>
      <c r="F303" s="163"/>
      <c r="G303" s="163"/>
    </row>
    <row r="304" spans="1:7" x14ac:dyDescent="0.2">
      <c r="A304" s="163"/>
      <c r="B304" s="163"/>
      <c r="C304" s="163"/>
      <c r="D304" s="163"/>
      <c r="E304" s="170"/>
      <c r="F304" s="163"/>
      <c r="G304" s="163"/>
    </row>
    <row r="305" spans="1:7" x14ac:dyDescent="0.2">
      <c r="A305" s="163"/>
      <c r="B305" s="163"/>
      <c r="C305" s="163"/>
      <c r="D305" s="163"/>
      <c r="E305" s="170"/>
      <c r="F305" s="163"/>
      <c r="G305" s="163"/>
    </row>
    <row r="306" spans="1:7" x14ac:dyDescent="0.2">
      <c r="A306" s="163"/>
      <c r="B306" s="163"/>
      <c r="C306" s="163"/>
      <c r="D306" s="163"/>
      <c r="E306" s="170"/>
      <c r="F306" s="163"/>
      <c r="G306" s="163"/>
    </row>
    <row r="307" spans="1:7" x14ac:dyDescent="0.2">
      <c r="A307" s="163"/>
      <c r="B307" s="163"/>
      <c r="C307" s="163"/>
      <c r="D307" s="163"/>
      <c r="E307" s="170"/>
      <c r="F307" s="163"/>
      <c r="G307" s="163"/>
    </row>
    <row r="308" spans="1:7" x14ac:dyDescent="0.2">
      <c r="A308" s="163"/>
      <c r="B308" s="163"/>
      <c r="C308" s="163"/>
      <c r="D308" s="163"/>
      <c r="E308" s="170"/>
      <c r="F308" s="163"/>
      <c r="G308" s="163"/>
    </row>
    <row r="309" spans="1:7" x14ac:dyDescent="0.2">
      <c r="A309" s="163"/>
      <c r="B309" s="163"/>
      <c r="C309" s="163"/>
      <c r="D309" s="163"/>
      <c r="E309" s="170"/>
      <c r="F309" s="163"/>
      <c r="G309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Nováková Michaela</cp:lastModifiedBy>
  <dcterms:created xsi:type="dcterms:W3CDTF">2014-05-27T00:09:59Z</dcterms:created>
  <dcterms:modified xsi:type="dcterms:W3CDTF">2014-06-26T14:37:20Z</dcterms:modified>
</cp:coreProperties>
</file>