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25_Hygienické potřeby - 3.Q 2018\8_Smlouva\"/>
    </mc:Choice>
  </mc:AlternateContent>
  <bookViews>
    <workbookView xWindow="0" yWindow="0" windowWidth="25200" windowHeight="11850"/>
  </bookViews>
  <sheets>
    <sheet name="Hygiena - příloha č. 1" sheetId="4" r:id="rId1"/>
  </sheets>
  <definedNames>
    <definedName name="NA00262Nab" localSheetId="0">'Hygiena - příloha č. 1'!$Z$32:$AB$105</definedName>
  </definedNames>
  <calcPr calcId="162913"/>
  <customWorkbookViews>
    <customWorkbookView name="Galáž Petr – osobní zobrazení" guid="{2F313042-EC91-4E80-B7CB-E834ECB7781B}" mergeInterval="0" personalView="1" maximized="1" xWindow="-9" yWindow="-9" windowWidth="1698" windowHeight="1068" activeSheetId="2"/>
    <customWorkbookView name="Nebřenská Lenka – osobní zobrazení" guid="{67D9BFA5-971B-4034-AB04-50F7DB7F33E1}" mergeInterval="0" personalView="1" maximized="1" xWindow="-8" yWindow="-8" windowWidth="1696" windowHeight="102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5" i="4" l="1"/>
  <c r="U105" i="4"/>
  <c r="X104" i="4"/>
  <c r="U104" i="4"/>
  <c r="X103" i="4"/>
  <c r="U103" i="4"/>
  <c r="X102" i="4"/>
  <c r="U102" i="4"/>
  <c r="X101" i="4"/>
  <c r="U101" i="4"/>
  <c r="X100" i="4"/>
  <c r="U100" i="4"/>
  <c r="X99" i="4"/>
  <c r="U99" i="4"/>
  <c r="X98" i="4"/>
  <c r="U98" i="4"/>
  <c r="X97" i="4"/>
  <c r="U97" i="4"/>
  <c r="X96" i="4"/>
  <c r="U96" i="4"/>
  <c r="X95" i="4"/>
  <c r="U95" i="4"/>
  <c r="X93" i="4"/>
  <c r="U93" i="4"/>
  <c r="X92" i="4"/>
  <c r="U92" i="4"/>
  <c r="X91" i="4"/>
  <c r="U91" i="4"/>
  <c r="X90" i="4"/>
  <c r="U90" i="4"/>
  <c r="X89" i="4"/>
  <c r="U89" i="4"/>
  <c r="X88" i="4"/>
  <c r="U88" i="4"/>
  <c r="X86" i="4"/>
  <c r="U86" i="4"/>
  <c r="X85" i="4"/>
  <c r="U85" i="4"/>
  <c r="X84" i="4"/>
  <c r="U84" i="4"/>
  <c r="X83" i="4"/>
  <c r="U83" i="4"/>
  <c r="X82" i="4"/>
  <c r="U82" i="4"/>
  <c r="X81" i="4"/>
  <c r="U81" i="4"/>
  <c r="X80" i="4"/>
  <c r="U80" i="4"/>
  <c r="X79" i="4"/>
  <c r="U79" i="4"/>
  <c r="X78" i="4"/>
  <c r="U78" i="4"/>
  <c r="X77" i="4"/>
  <c r="U77" i="4"/>
  <c r="X76" i="4"/>
  <c r="U76" i="4"/>
  <c r="X75" i="4"/>
  <c r="U75" i="4"/>
  <c r="X74" i="4"/>
  <c r="U74" i="4"/>
  <c r="X73" i="4"/>
  <c r="U73" i="4"/>
  <c r="X72" i="4"/>
  <c r="U72" i="4"/>
  <c r="X71" i="4"/>
  <c r="U71" i="4"/>
  <c r="X70" i="4"/>
  <c r="U70" i="4"/>
  <c r="X69" i="4"/>
  <c r="U69" i="4"/>
  <c r="X68" i="4"/>
  <c r="U68" i="4"/>
  <c r="X66" i="4"/>
  <c r="U66" i="4"/>
  <c r="X65" i="4"/>
  <c r="U65" i="4"/>
  <c r="X64" i="4"/>
  <c r="U64" i="4"/>
  <c r="X63" i="4"/>
  <c r="U63" i="4"/>
  <c r="X62" i="4"/>
  <c r="U62" i="4"/>
  <c r="X61" i="4"/>
  <c r="U61" i="4"/>
  <c r="X60" i="4"/>
  <c r="U60" i="4"/>
  <c r="X59" i="4"/>
  <c r="U59" i="4"/>
  <c r="X58" i="4"/>
  <c r="U58" i="4"/>
  <c r="X56" i="4"/>
  <c r="U56" i="4"/>
  <c r="X55" i="4"/>
  <c r="U55" i="4"/>
  <c r="X54" i="4"/>
  <c r="U54" i="4"/>
  <c r="X53" i="4"/>
  <c r="U53" i="4"/>
  <c r="X52" i="4"/>
  <c r="U52" i="4"/>
  <c r="X51" i="4"/>
  <c r="U51" i="4"/>
  <c r="X50" i="4"/>
  <c r="U50" i="4"/>
  <c r="X49" i="4"/>
  <c r="U49" i="4"/>
  <c r="X48" i="4"/>
  <c r="U48" i="4"/>
  <c r="X47" i="4"/>
  <c r="U47" i="4"/>
  <c r="X46" i="4"/>
  <c r="U46" i="4"/>
  <c r="X45" i="4"/>
  <c r="U45" i="4"/>
  <c r="X44" i="4"/>
  <c r="U44" i="4"/>
  <c r="X43" i="4"/>
  <c r="U43" i="4"/>
  <c r="X42" i="4"/>
  <c r="U42" i="4"/>
  <c r="X41" i="4"/>
  <c r="U41" i="4"/>
  <c r="X40" i="4"/>
  <c r="U40" i="4"/>
  <c r="X39" i="4"/>
  <c r="U39" i="4"/>
  <c r="X38" i="4"/>
  <c r="U38" i="4"/>
  <c r="X37" i="4"/>
  <c r="U37" i="4"/>
  <c r="X36" i="4"/>
  <c r="U36" i="4"/>
  <c r="X35" i="4"/>
  <c r="U35" i="4"/>
  <c r="X34" i="4"/>
  <c r="U34" i="4"/>
  <c r="W34" i="4" s="1"/>
  <c r="W36" i="4" l="1"/>
  <c r="W38" i="4"/>
  <c r="W40" i="4"/>
  <c r="W42" i="4"/>
  <c r="W44" i="4"/>
  <c r="W46" i="4"/>
  <c r="W48" i="4"/>
  <c r="W50" i="4"/>
  <c r="W52" i="4"/>
  <c r="W54" i="4"/>
  <c r="W56" i="4"/>
  <c r="W59" i="4"/>
  <c r="W61" i="4"/>
  <c r="W65" i="4"/>
  <c r="W35" i="4"/>
  <c r="W37" i="4"/>
  <c r="W39" i="4"/>
  <c r="W41" i="4"/>
  <c r="W43" i="4"/>
  <c r="W45" i="4"/>
  <c r="W47" i="4"/>
  <c r="W49" i="4"/>
  <c r="W51" i="4"/>
  <c r="W53" i="4"/>
  <c r="W55" i="4"/>
  <c r="W58" i="4"/>
  <c r="W64" i="4"/>
  <c r="W73" i="4"/>
  <c r="W77" i="4"/>
  <c r="W81" i="4"/>
  <c r="W85" i="4"/>
  <c r="W90" i="4"/>
  <c r="W95" i="4"/>
  <c r="W99" i="4"/>
  <c r="W103" i="4"/>
  <c r="Y64" i="4"/>
  <c r="Y105" i="4"/>
  <c r="Y97" i="4"/>
  <c r="Y93" i="4"/>
  <c r="Y89" i="4"/>
  <c r="Y83" i="4"/>
  <c r="Y79" i="4"/>
  <c r="Y76" i="4"/>
  <c r="Y72" i="4"/>
  <c r="Y66" i="4"/>
  <c r="Y63" i="4"/>
  <c r="Y60" i="4"/>
  <c r="Y69" i="4"/>
  <c r="Y101" i="4"/>
  <c r="W60" i="4"/>
  <c r="W69" i="4"/>
  <c r="Y71" i="4"/>
  <c r="Y80" i="4"/>
  <c r="Y88" i="4"/>
  <c r="Y98" i="4"/>
  <c r="Y68" i="4"/>
  <c r="Y75" i="4"/>
  <c r="Y84" i="4"/>
  <c r="Y92" i="4"/>
  <c r="Y102" i="4"/>
  <c r="Y62" i="4"/>
  <c r="W63" i="4"/>
  <c r="W68" i="4"/>
  <c r="W72" i="4"/>
  <c r="W76" i="4"/>
  <c r="W80" i="4"/>
  <c r="W84" i="4"/>
  <c r="W89" i="4"/>
  <c r="W93" i="4"/>
  <c r="W98" i="4"/>
  <c r="W102" i="4"/>
  <c r="Y61" i="4"/>
  <c r="W62" i="4"/>
  <c r="Y65" i="4"/>
  <c r="W66" i="4"/>
  <c r="Y70" i="4"/>
  <c r="W71" i="4"/>
  <c r="Y74" i="4"/>
  <c r="W75" i="4"/>
  <c r="Y78" i="4"/>
  <c r="W79" i="4"/>
  <c r="Y82" i="4"/>
  <c r="W83" i="4"/>
  <c r="Y86" i="4"/>
  <c r="W88" i="4"/>
  <c r="Y91" i="4"/>
  <c r="W92" i="4"/>
  <c r="Y96" i="4"/>
  <c r="W97" i="4"/>
  <c r="Y100" i="4"/>
  <c r="W101" i="4"/>
  <c r="Y104" i="4"/>
  <c r="W105" i="4"/>
  <c r="W70" i="4"/>
  <c r="Y73" i="4"/>
  <c r="W74" i="4"/>
  <c r="Y77" i="4"/>
  <c r="W78" i="4"/>
  <c r="Y81" i="4"/>
  <c r="W82" i="4"/>
  <c r="Y85" i="4"/>
  <c r="W86" i="4"/>
  <c r="Y90" i="4"/>
  <c r="W91" i="4"/>
  <c r="Y95" i="4"/>
  <c r="W96" i="4"/>
  <c r="Y99" i="4"/>
  <c r="W100" i="4"/>
  <c r="Y103" i="4"/>
  <c r="W104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8" i="4"/>
  <c r="Y59" i="4"/>
  <c r="W106" i="4" l="1"/>
  <c r="Y106" i="4"/>
  <c r="X107" i="4" s="1"/>
</calcChain>
</file>

<file path=xl/connections.xml><?xml version="1.0" encoding="utf-8"?>
<connections xmlns="http://schemas.openxmlformats.org/spreadsheetml/2006/main">
  <connection id="1" name="NA00262Nab" type="6" refreshedVersion="4" background="1" saveData="1">
    <textPr codePage="1250" sourceFile="C:\Skladsit\Nabidky\NA00262Nab.txt" delimited="0" decimal="," thousands=" ">
      <textFields count="10">
        <textField/>
        <textField position="4"/>
        <textField position="46"/>
        <textField position="49"/>
        <textField position="57"/>
        <textField position="62"/>
        <textField position="69"/>
        <textField position="74"/>
        <textField position="88"/>
        <textField position="102"/>
      </textFields>
    </textPr>
  </connection>
</connections>
</file>

<file path=xl/sharedStrings.xml><?xml version="1.0" encoding="utf-8"?>
<sst xmlns="http://schemas.openxmlformats.org/spreadsheetml/2006/main" count="285" uniqueCount="220">
  <si>
    <t>NAZEV ZBOŽÍ</t>
  </si>
  <si>
    <t>MJ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</si>
  <si>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</si>
  <si>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</si>
  <si>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</si>
  <si>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</si>
  <si>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</si>
  <si>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</si>
  <si>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</si>
  <si>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</si>
  <si>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</si>
  <si>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</si>
  <si>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</si>
  <si>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</si>
  <si>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</si>
  <si>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</si>
  <si>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Cena celkem s DPH</t>
  </si>
  <si>
    <t>ÚKLIDOVÁ CHEMIE</t>
  </si>
  <si>
    <t>ks</t>
  </si>
  <si>
    <t>HYGIENICKÉ PROSTŘEDKY</t>
  </si>
  <si>
    <t>bal.</t>
  </si>
  <si>
    <t>sada</t>
  </si>
  <si>
    <t>štětka na WC</t>
  </si>
  <si>
    <t>PYTLE A SÁČKY DO KOŠŮ</t>
  </si>
  <si>
    <t>role</t>
  </si>
  <si>
    <t>NÁPLNĚ DO ZÁSOBNÍKŮ</t>
  </si>
  <si>
    <t>kartáč na nádobí</t>
  </si>
  <si>
    <t>ÚKLIDOVÉ PROSTŘEDKY</t>
  </si>
  <si>
    <t>hadr na podlahu,  min. 50x60 cm, min. 170g/m2</t>
  </si>
  <si>
    <t>BREF power activ/WC závěs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</si>
  <si>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</si>
  <si>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</si>
  <si>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</si>
  <si>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</si>
  <si>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</si>
  <si>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</si>
  <si>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</si>
  <si>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</si>
  <si>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</si>
  <si>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</si>
  <si>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</si>
  <si>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</si>
  <si>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</si>
  <si>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</si>
  <si>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SAVO WC,  750ml/ks</t>
  </si>
  <si>
    <t>SAVO original, 1000 ml/ks</t>
  </si>
  <si>
    <t>Domestos desinf.a čist. prostředek, 750 ml/ks</t>
  </si>
  <si>
    <t>Real - tekutý čistící prostředek, 600g/ks</t>
  </si>
  <si>
    <t>JAR na nádobí, 900 ml.</t>
  </si>
  <si>
    <t>PRONTO proti prachu,  400 ml/ks</t>
  </si>
  <si>
    <t>Cif Power Cream čistič koupelny 750ml/ks</t>
  </si>
  <si>
    <t>Gelové kapsle na praní min. 38 kapslí/balení</t>
  </si>
  <si>
    <t>Hang Tag vonná závěska</t>
  </si>
  <si>
    <t>Toaletní papír min. 2vrst, min.bílý, průměr role max. 10 cm</t>
  </si>
  <si>
    <t>Toaletní papír min. 2vrst, min. bílý, průměr role  max.23 cm</t>
  </si>
  <si>
    <t>sáček do koše zatahovací  60l (10ks/role)</t>
  </si>
  <si>
    <t>pytle zatahovací 120l, 70x100, (10ks/role)</t>
  </si>
  <si>
    <t>souprava na WC - miska se štětkou</t>
  </si>
  <si>
    <t>ubrousky papírové, bílé,  30 x 30 cm ( min.100 ks/bal.)</t>
  </si>
  <si>
    <t>Čistící papír bílý, vhodný do kuchyní, 2 vr., 100% celuloza, průměr 20 cm</t>
  </si>
  <si>
    <t>K. Vary</t>
  </si>
  <si>
    <t>houbové utěrky Clean kit, vysoce savé (4ks/balení)</t>
  </si>
  <si>
    <t>Skládané ručníky, bílá, 2vr. 100% celulóza 21,2x34 cm, počet panelů 4/M (1balení/110 ks ručníků)</t>
  </si>
  <si>
    <t>balení</t>
  </si>
  <si>
    <t>Skládaný toaletní papír, bílá - bez potisku, 2vr.,recykl, rozložený 11x19 cm délka složeného útr 9,5 cm, (1 balení/242 útržků)</t>
  </si>
  <si>
    <t>Cif Professional 2v1 koupelny, 750 ml/ks</t>
  </si>
  <si>
    <t>lopatka se smetáčkem</t>
  </si>
  <si>
    <t>Larrin na rez a vodní kámen - spotřebiče,  500ml/ks</t>
  </si>
  <si>
    <t>Savo RAZANT  - čistič odpadu, 1l/ks</t>
  </si>
  <si>
    <t>mýdlo tekuté, kanystr 5 l/ks</t>
  </si>
  <si>
    <t>sáček do odpad.koše 50x60 35l ( 50ks/role)</t>
  </si>
  <si>
    <t>pytle na odpad 120l,70x110, 40u černá (25ks/role)</t>
  </si>
  <si>
    <t>pěnové mýdlo, čiré, 800ml, minim.2000dávek vhodná do zásobníku TORK 453000 (1 karton/4 ks)</t>
  </si>
  <si>
    <t>karton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</si>
  <si>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</si>
  <si>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</si>
  <si>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Pardubice</t>
  </si>
  <si>
    <t>Brožková Lenka, mobil: 607 764 788, lenka.brozkova@csicr.cz</t>
  </si>
  <si>
    <t>BRISE spray citrus, 300ml/ks</t>
  </si>
  <si>
    <t>mýdlo tekuté, pumpička,  500ml/ks</t>
  </si>
  <si>
    <t>Krém na ruce ochranný, hydratační,  100 g</t>
  </si>
  <si>
    <t>houba na nádobí malá / mix (10ks/balení)</t>
  </si>
  <si>
    <t>houba na nádobí MAXI / mix (5ks/balení)</t>
  </si>
  <si>
    <t>utěrky SPONTEX Fastwipes (3 ks/balení)</t>
  </si>
  <si>
    <t>Savo proti plísni v rozprašovači, 500 ml/ks</t>
  </si>
  <si>
    <t>Pronto čistič na laminát, 750ml/ks</t>
  </si>
  <si>
    <t>Cif 2v1 Cleaner Disinfectant, 750 ml/ks</t>
  </si>
  <si>
    <t>rukavice gumové M, Spontex Optimal</t>
  </si>
  <si>
    <t>Vileda Ultramax mop náhrada Microfibre 2v1,  36x14 cm</t>
  </si>
  <si>
    <t>rukavice gumové L , Spontex Optimal</t>
  </si>
  <si>
    <t>HIT čistící prostředek na podlahu, 5 kg/ks</t>
  </si>
  <si>
    <t>Cif Brilliance Oceán,  tekutý čistič na podlahy, 1l/ks</t>
  </si>
  <si>
    <t>Q Power regenerační sůl do myčky, 1 kg/ks</t>
  </si>
  <si>
    <t>Ravak Cleaner, čistící prostředek do kuchyně a koupelny,  500 ml/ks</t>
  </si>
  <si>
    <t>CIF cream citrus, 500ml/ks</t>
  </si>
  <si>
    <t>Cif Professional na vodní kámen, 2l/ks</t>
  </si>
  <si>
    <t>Clin spray na okna spray, 500 ml/ks</t>
  </si>
  <si>
    <t>Jar All in 1 tablety do myčky, min. 96ks/bal.</t>
  </si>
  <si>
    <t>solvina, mycí pasta na ruce, 450 g.</t>
  </si>
  <si>
    <t>rychloutěrky  Vlies -  (10ks/balení)</t>
  </si>
  <si>
    <t>Spontex Utěrky mikrovlákno  (4 ks/balení)</t>
  </si>
  <si>
    <t>švédská utěrka na podlahu 50x60 cm</t>
  </si>
  <si>
    <t>sáček do odpad.koše 63x74 60l ( 50ks/role)</t>
  </si>
  <si>
    <t>pytle na odpad 120l,70x110,60u černá ( 20ks/role)</t>
  </si>
  <si>
    <t>Tablety do tepovače Kärcher - Kärcher RM 760 Tabs (16 ks/balení)</t>
  </si>
  <si>
    <t>Sáčky papírové Kärcher T12/1, (10ks/balení)</t>
  </si>
  <si>
    <t>Jednotková cena bez DPH</t>
  </si>
  <si>
    <t>Cena celkem bez DPH</t>
  </si>
  <si>
    <t>Celková cena s DPH</t>
  </si>
  <si>
    <t>Jednotková cena s 21 % DPH</t>
  </si>
  <si>
    <t>Sáčky papírové Kärcher T10/1, (10ks/balení)</t>
  </si>
  <si>
    <t>Aviváž, 1l/ks</t>
  </si>
  <si>
    <t>Vileda Ultramat TURBO, úklidový set</t>
  </si>
  <si>
    <t xml:space="preserve">univerzální záchodové sedátko A60, s antibakteriální úpravou, bílé, 425x380x50 mm </t>
  </si>
  <si>
    <t>Doplnění  cen do níže uvedeného položkového rozpočtu a jeho vložení jako přílohy do nabídky.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</si>
  <si>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</si>
  <si>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</si>
  <si>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</si>
  <si>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</si>
  <si>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</si>
  <si>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</si>
  <si>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</si>
  <si>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</si>
  <si>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</si>
  <si>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</si>
  <si>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</si>
  <si>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Ivo Chmeler, mobil: 606 034 577 , ivo.chmeler@csicr.cz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</si>
  <si>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</si>
  <si>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t>Kontaktní osoby</t>
  </si>
  <si>
    <t>Pracoviště a adresy dodání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</si>
  <si>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</si>
  <si>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5.</t>
  </si>
  <si>
    <t>4.</t>
  </si>
  <si>
    <t xml:space="preserve">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</si>
  <si>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3.</t>
  </si>
  <si>
    <t>Samostatná fakturace pro jednotlivá odběrná místa.</t>
  </si>
  <si>
    <t>2.</t>
  </si>
  <si>
    <t>Dodání požadovaného zboží do míst specifikovaných na jednotlivých listech tohoto souboru podle níže uvedeného adresáře.</t>
  </si>
  <si>
    <t>1.</t>
  </si>
  <si>
    <t>Vybrané zadávací podmínky</t>
  </si>
  <si>
    <t>6.</t>
  </si>
  <si>
    <t>Akceptujeme i jiná než popsaná balení, přičemž musí být dodrženo minimálně požadované množství zboží a cena musí odpovídat poptávanému množství dané komodity.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</si>
  <si>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</si>
  <si>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</si>
  <si>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</si>
  <si>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</si>
  <si>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</si>
  <si>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</si>
  <si>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</si>
  <si>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Kompletní zadávací podmínky jsou stanoveny ve Výzvě k podání nabídek č.j. ČŠIG-2330/18-G42 (zveřejněné na profilu zadavatele: https://nen.nipez.cz/profil/CSI a webu: http://www.csicr.cz/cz/VEREJNE-ZAKAZKY).</t>
  </si>
  <si>
    <t>WC čistič Savo 750ml Oceán</t>
  </si>
  <si>
    <t>Savo  1l original obyč</t>
  </si>
  <si>
    <t>WC čistič Domestos 750ml Fresh zelený</t>
  </si>
  <si>
    <t>Písek tekutý REAL 600g Classic modrý</t>
  </si>
  <si>
    <t>Univerzal HIT  5kg</t>
  </si>
  <si>
    <t>Univerzal Cif Floor podlahy 750ml Pokoj</t>
  </si>
  <si>
    <t>Nádobí Jar 900ml Citron</t>
  </si>
  <si>
    <t>\o\Jar tabl.do myčky Yellow AllinOne 96k</t>
  </si>
  <si>
    <t>Calgonit sůl myčky 1,5kg              /2</t>
  </si>
  <si>
    <t>Leštěnka Pronto spray Multis.400ml</t>
  </si>
  <si>
    <t>Larrin na spotřebiče-rez a vod.kámen 500</t>
  </si>
  <si>
    <t>\o\Ravak Cleaner 500ml</t>
  </si>
  <si>
    <t>Písek tekutý Cif 500ml/720g citrus</t>
  </si>
  <si>
    <t>CIF Descaler na vod.kámen 2l</t>
  </si>
  <si>
    <t>Okna Clin 500ml Lemon MR</t>
  </si>
  <si>
    <t>Koupelny Cif 750ml MR</t>
  </si>
  <si>
    <t>\o\Cif 2v1 Cleaner  Disinfectant 750ml</t>
  </si>
  <si>
    <t>Louh Stura Facile 1l na odpady</t>
  </si>
  <si>
    <t>Savo plíseň MR 500ml</t>
  </si>
  <si>
    <t>Mýdlový čistič Pronto 750ml laminát.podl</t>
  </si>
  <si>
    <t>\O\Karcher RM760 tabl.do tepovače 16ks</t>
  </si>
  <si>
    <t>Prací tablety Persil 38ks</t>
  </si>
  <si>
    <t>Aviváž Robeta/Obzor 1l fialová koncentrá</t>
  </si>
  <si>
    <t>WC závěs Bref 4koule Lemon/Chlorine 51g</t>
  </si>
  <si>
    <t>\O\Osvěžovač Glade 300ml mix</t>
  </si>
  <si>
    <t>Osvěžovač vonná závěsk Kalvei HangTag</t>
  </si>
  <si>
    <t>Tekuté mýdlo 500ml Vione Broskev oranž</t>
  </si>
  <si>
    <t>Tekuté mýdlo 5l Fresh Clee/ Riva Soft</t>
  </si>
  <si>
    <t>Krém na ruce Vakavo 100ml s glycerinem</t>
  </si>
  <si>
    <t>Solvina 450g Industrial</t>
  </si>
  <si>
    <t>Ubrousky bílé Harmony Coll 33x33cm 100ks</t>
  </si>
  <si>
    <t>Houbička nadobí po 10ks 8x5x2.5cm</t>
  </si>
  <si>
    <t>Houbička nádobí s dráž *5ks* MAXI modrá</t>
  </si>
  <si>
    <t>Utěrka houbová 5ks 15x18cm</t>
  </si>
  <si>
    <t>Utěrka UNI víceučelová 3ks 38x38cm</t>
  </si>
  <si>
    <t>Hadr na podlahu PETR 50x60cm menší</t>
  </si>
  <si>
    <t>Kartáč na nádobí 4420                /10</t>
  </si>
  <si>
    <t>Gumové rukavice Jana číslo  8-8,5 M  /12</t>
  </si>
  <si>
    <t>Gumové rukavice Jana číslo  9- 9,5 L /12</t>
  </si>
  <si>
    <t>Souprava smetáček+lopatka perl.Perfekt/6</t>
  </si>
  <si>
    <t>WC kartáč 75mm bílý Vektex</t>
  </si>
  <si>
    <t>WC souprava obyč Futurum bílá 13x13x39cm</t>
  </si>
  <si>
    <t>Mop NN VILEDA UltraMax na mokro</t>
  </si>
  <si>
    <t>Mop KOMPLET plochý VILEDA UltraMax/2druk</t>
  </si>
  <si>
    <t>\o\Sáčky do vysavače karcher T12/1 10ks</t>
  </si>
  <si>
    <t>Sáčky do koše 60l 60x80 /15mi zatah.10ZE</t>
  </si>
  <si>
    <t>Sáčky do koše 35l 50x60 /7mi 50ks Korunk</t>
  </si>
  <si>
    <t>Sáčky do koše 60l 63x74 /7mi 50ks černý</t>
  </si>
  <si>
    <t>Pytle 120L/40mi 70x110cm role-25ks černá</t>
  </si>
  <si>
    <t>Pytle 120L/60mi 70x110cm role-20ks černá</t>
  </si>
  <si>
    <t>Pytle 110L/45mi 70x100cm role-25ks zatah</t>
  </si>
  <si>
    <t>Papirové ručníky ZZ 2v.Carind 7851 22x21</t>
  </si>
  <si>
    <t>Papírové ručníky role 2vr PK Maxi 9502</t>
  </si>
  <si>
    <t>Papírové ručníky ZZ 2vr 1193 celuloz 150</t>
  </si>
  <si>
    <t>\O\Toaletní papír 2vr.Tork sklád. 114271</t>
  </si>
  <si>
    <t>Toaletní papír Gigant 2vrs.240 Harmony</t>
  </si>
  <si>
    <t>Toaletní papír 2vrs.160 Perfex+ bílý 18m</t>
  </si>
  <si>
    <t>Toaletní papír Gigant 2vrs.190 Harmony</t>
  </si>
  <si>
    <t>Sáčky na vložky uzké krab.13x9cm 25ks</t>
  </si>
  <si>
    <t>Utěrka Švédská MMS 210g 30x30cm 4ks</t>
  </si>
  <si>
    <t>Utěrka UNI Petr modrá 38x38cm 110g  10ks</t>
  </si>
  <si>
    <t xml:space="preserve">Hadr na podlahu Petr  oranžový 50x60cm </t>
  </si>
  <si>
    <t>\o\Tekuté mýdlo zpěn.Tork S3 500902 800ml 4ks</t>
  </si>
  <si>
    <t>Papírové ručníky ZZ 2vr 1193 celuloz 150x22</t>
  </si>
  <si>
    <t>Papírové ručníky role 2vr PK Midi 55m</t>
  </si>
  <si>
    <t xml:space="preserve"> </t>
  </si>
  <si>
    <t>obj.č</t>
  </si>
  <si>
    <t>název výrobku</t>
  </si>
  <si>
    <t xml:space="preserve">univerzální záchodové sedátko A60, bílé, </t>
  </si>
  <si>
    <t>ČESKÁ ŠKOLNÍ INSPEKCE - PŘÍLOHA KUPNÍ SMLOUVY - Hygienické potřeby - 3.Q 2018 ČŠIG-S-373/18-G42, čj. ČŠIG-2908/18-G42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</si>
</sst>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0" fillId="3" borderId="0" xfId="0" applyFill="1" applyProtection="1"/>
    <xf numFmtId="0" fontId="0" fillId="3" borderId="6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4" fillId="0" borderId="6" xfId="0" applyFont="1" applyBorder="1" applyAlignment="1" applyProtection="1">
      <alignment horizontal="center" wrapText="1"/>
      <protection locked="0"/>
    </xf>
    <xf numFmtId="0" fontId="0" fillId="3" borderId="6" xfId="0" applyFill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0" borderId="3" xfId="0" applyNumberFormat="1" applyBorder="1" applyAlignment="1" applyProtection="1">
      <alignment horizontal="center"/>
      <protection locked="0"/>
    </xf>
    <xf numFmtId="44" fontId="5" fillId="0" borderId="8" xfId="0" applyNumberFormat="1" applyFont="1" applyBorder="1" applyAlignment="1">
      <alignment horizontal="center"/>
    </xf>
    <xf numFmtId="0" fontId="0" fillId="3" borderId="0" xfId="0" applyFill="1" applyAlignment="1" applyProtection="1">
      <alignment horizontal="center"/>
    </xf>
    <xf numFmtId="44" fontId="0" fillId="0" borderId="6" xfId="0" applyNumberFormat="1" applyFill="1" applyBorder="1" applyAlignment="1" applyProtection="1">
      <alignment horizontal="center"/>
    </xf>
    <xf numFmtId="0" fontId="5" fillId="0" borderId="8" xfId="0" applyFont="1" applyBorder="1" applyAlignment="1"/>
    <xf numFmtId="0" fontId="0" fillId="0" borderId="7" xfId="0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44" fontId="0" fillId="2" borderId="3" xfId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0" fillId="0" borderId="23" xfId="0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vertical="top"/>
      <protection locked="0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 vertical="center"/>
      <protection locked="0"/>
    </xf>
    <xf numFmtId="0" fontId="12" fillId="0" borderId="0" xfId="0" applyFont="1" applyFill="1" applyProtection="1">
      <protection locked="0"/>
    </xf>
    <xf numFmtId="164" fontId="12" fillId="0" borderId="0" xfId="0" applyNumberFormat="1" applyFont="1" applyFill="1" applyProtection="1">
      <protection locked="0"/>
    </xf>
    <xf numFmtId="0" fontId="8" fillId="0" borderId="0" xfId="0" applyFont="1" applyBorder="1" applyAlignment="1">
      <alignment horizontal="left" wrapText="1"/>
    </xf>
    <xf numFmtId="0" fontId="0" fillId="3" borderId="6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/>
    <xf numFmtId="0" fontId="0" fillId="3" borderId="11" xfId="0" applyFill="1" applyBorder="1" applyAlignment="1"/>
    <xf numFmtId="0" fontId="0" fillId="3" borderId="16" xfId="0" applyFill="1" applyBorder="1" applyAlignment="1"/>
    <xf numFmtId="0" fontId="0" fillId="0" borderId="4" xfId="0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8" fontId="0" fillId="0" borderId="0" xfId="0" applyNumberFormat="1" applyFill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44" fontId="0" fillId="0" borderId="3" xfId="0" applyNumberFormat="1" applyFill="1" applyBorder="1" applyAlignment="1" applyProtection="1">
      <alignment horizontal="center"/>
      <protection locked="0"/>
    </xf>
    <xf numFmtId="44" fontId="0" fillId="2" borderId="14" xfId="1" applyFont="1" applyFill="1" applyBorder="1" applyAlignment="1" applyProtection="1">
      <alignment horizontal="center"/>
      <protection locked="0"/>
    </xf>
    <xf numFmtId="44" fontId="0" fillId="0" borderId="14" xfId="0" applyNumberFormat="1" applyFill="1" applyBorder="1" applyAlignment="1" applyProtection="1">
      <alignment horizontal="center"/>
    </xf>
    <xf numFmtId="44" fontId="0" fillId="2" borderId="7" xfId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ill="1" applyBorder="1" applyProtection="1">
      <protection locked="0"/>
    </xf>
    <xf numFmtId="165" fontId="6" fillId="3" borderId="8" xfId="0" applyNumberFormat="1" applyFont="1" applyFill="1" applyBorder="1" applyAlignment="1" applyProtection="1">
      <alignment horizontal="center"/>
      <protection locked="0"/>
    </xf>
    <xf numFmtId="44" fontId="0" fillId="3" borderId="0" xfId="0" applyNumberFormat="1" applyFill="1" applyProtection="1"/>
    <xf numFmtId="0" fontId="4" fillId="3" borderId="7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 applyProtection="1">
      <alignment horizontal="left" wrapText="1"/>
      <protection locked="0"/>
    </xf>
    <xf numFmtId="0" fontId="0" fillId="3" borderId="7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0" fillId="0" borderId="7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7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4" xfId="0" applyBorder="1" applyAlignment="1"/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15" fillId="0" borderId="0" xfId="0" applyFont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2" fillId="0" borderId="9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4" xfId="0" applyFill="1" applyBorder="1" applyAlignment="1"/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NA00262Nab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9"/>
  <sheetViews>
    <sheetView tabSelected="1" zoomScaleNormal="100" workbookViewId="0">
      <selection activeCell="B2" sqref="B2:J2"/>
    </sheetView>
  </sheetViews>
  <sheetFormatPr defaultRowHeight="15" x14ac:dyDescent="0.25"/>
  <cols>
    <col min="1" max="1" width="3.7109375" style="66" customWidth="1"/>
    <col min="2" max="3" width="8.7109375" style="68" customWidth="1"/>
    <col min="4" max="4" width="69.85546875" style="68" customWidth="1"/>
    <col min="5" max="5" width="6.7109375" style="66" bestFit="1" customWidth="1"/>
    <col min="6" max="6" width="7.140625" style="66" bestFit="1" customWidth="1"/>
    <col min="7" max="7" width="6.42578125" style="66" bestFit="1" customWidth="1"/>
    <col min="8" max="8" width="7.5703125" style="66" bestFit="1" customWidth="1"/>
    <col min="9" max="9" width="6.140625" style="66" bestFit="1" customWidth="1"/>
    <col min="10" max="10" width="40.7109375" style="66" customWidth="1"/>
    <col min="11" max="11" width="7.7109375" style="66" bestFit="1" customWidth="1"/>
    <col min="12" max="12" width="11.85546875" style="66" bestFit="1" customWidth="1"/>
    <col min="13" max="13" width="7.85546875" style="66" bestFit="1" customWidth="1"/>
    <col min="14" max="14" width="9.85546875" style="66" bestFit="1" customWidth="1"/>
    <col min="15" max="15" width="10.28515625" style="66" bestFit="1" customWidth="1"/>
    <col min="16" max="16" width="7.5703125" style="66" bestFit="1" customWidth="1"/>
    <col min="17" max="17" width="5.28515625" style="66" bestFit="1" customWidth="1"/>
    <col min="18" max="18" width="9.140625" style="66" bestFit="1" customWidth="1"/>
    <col min="19" max="19" width="7.85546875" style="66" bestFit="1" customWidth="1"/>
    <col min="20" max="20" width="4.28515625" style="67" bestFit="1" customWidth="1"/>
    <col min="21" max="21" width="19.7109375" style="67" customWidth="1"/>
    <col min="22" max="22" width="12.5703125" style="66" customWidth="1"/>
    <col min="23" max="23" width="14.28515625" style="66" customWidth="1"/>
    <col min="24" max="24" width="19.5703125" style="66" bestFit="1" customWidth="1"/>
    <col min="25" max="25" width="16.28515625" style="66" customWidth="1"/>
    <col min="26" max="26" width="5.5703125" style="66" customWidth="1"/>
    <col min="27" max="27" width="48" style="66" bestFit="1" customWidth="1"/>
    <col min="28" max="28" width="14.85546875" style="66" bestFit="1" customWidth="1"/>
    <col min="29" max="29" width="10.42578125" style="66" bestFit="1" customWidth="1"/>
    <col min="30" max="30" width="12.42578125" style="66" bestFit="1" customWidth="1"/>
    <col min="31" max="261" width="9.140625" style="66"/>
    <col min="262" max="262" width="52.5703125" style="66" customWidth="1"/>
    <col min="263" max="263" width="9.140625" style="66"/>
    <col min="264" max="264" width="12" style="66" customWidth="1"/>
    <col min="265" max="265" width="14.85546875" style="66" customWidth="1"/>
    <col min="266" max="266" width="14.7109375" style="66" customWidth="1"/>
    <col min="267" max="517" width="9.140625" style="66"/>
    <col min="518" max="518" width="52.5703125" style="66" customWidth="1"/>
    <col min="519" max="519" width="9.140625" style="66"/>
    <col min="520" max="520" width="12" style="66" customWidth="1"/>
    <col min="521" max="521" width="14.85546875" style="66" customWidth="1"/>
    <col min="522" max="522" width="14.7109375" style="66" customWidth="1"/>
    <col min="523" max="773" width="9.140625" style="66"/>
    <col min="774" max="774" width="52.5703125" style="66" customWidth="1"/>
    <col min="775" max="775" width="9.140625" style="66"/>
    <col min="776" max="776" width="12" style="66" customWidth="1"/>
    <col min="777" max="777" width="14.85546875" style="66" customWidth="1"/>
    <col min="778" max="778" width="14.7109375" style="66" customWidth="1"/>
    <col min="779" max="1029" width="9.140625" style="66"/>
    <col min="1030" max="1030" width="52.5703125" style="66" customWidth="1"/>
    <col min="1031" max="1031" width="9.140625" style="66"/>
    <col min="1032" max="1032" width="12" style="66" customWidth="1"/>
    <col min="1033" max="1033" width="14.85546875" style="66" customWidth="1"/>
    <col min="1034" max="1034" width="14.7109375" style="66" customWidth="1"/>
    <col min="1035" max="1285" width="9.140625" style="66"/>
    <col min="1286" max="1286" width="52.5703125" style="66" customWidth="1"/>
    <col min="1287" max="1287" width="9.140625" style="66"/>
    <col min="1288" max="1288" width="12" style="66" customWidth="1"/>
    <col min="1289" max="1289" width="14.85546875" style="66" customWidth="1"/>
    <col min="1290" max="1290" width="14.7109375" style="66" customWidth="1"/>
    <col min="1291" max="1541" width="9.140625" style="66"/>
    <col min="1542" max="1542" width="52.5703125" style="66" customWidth="1"/>
    <col min="1543" max="1543" width="9.140625" style="66"/>
    <col min="1544" max="1544" width="12" style="66" customWidth="1"/>
    <col min="1545" max="1545" width="14.85546875" style="66" customWidth="1"/>
    <col min="1546" max="1546" width="14.7109375" style="66" customWidth="1"/>
    <col min="1547" max="1797" width="9.140625" style="66"/>
    <col min="1798" max="1798" width="52.5703125" style="66" customWidth="1"/>
    <col min="1799" max="1799" width="9.140625" style="66"/>
    <col min="1800" max="1800" width="12" style="66" customWidth="1"/>
    <col min="1801" max="1801" width="14.85546875" style="66" customWidth="1"/>
    <col min="1802" max="1802" width="14.7109375" style="66" customWidth="1"/>
    <col min="1803" max="2053" width="9.140625" style="66"/>
    <col min="2054" max="2054" width="52.5703125" style="66" customWidth="1"/>
    <col min="2055" max="2055" width="9.140625" style="66"/>
    <col min="2056" max="2056" width="12" style="66" customWidth="1"/>
    <col min="2057" max="2057" width="14.85546875" style="66" customWidth="1"/>
    <col min="2058" max="2058" width="14.7109375" style="66" customWidth="1"/>
    <col min="2059" max="2309" width="9.140625" style="66"/>
    <col min="2310" max="2310" width="52.5703125" style="66" customWidth="1"/>
    <col min="2311" max="2311" width="9.140625" style="66"/>
    <col min="2312" max="2312" width="12" style="66" customWidth="1"/>
    <col min="2313" max="2313" width="14.85546875" style="66" customWidth="1"/>
    <col min="2314" max="2314" width="14.7109375" style="66" customWidth="1"/>
    <col min="2315" max="2565" width="9.140625" style="66"/>
    <col min="2566" max="2566" width="52.5703125" style="66" customWidth="1"/>
    <col min="2567" max="2567" width="9.140625" style="66"/>
    <col min="2568" max="2568" width="12" style="66" customWidth="1"/>
    <col min="2569" max="2569" width="14.85546875" style="66" customWidth="1"/>
    <col min="2570" max="2570" width="14.7109375" style="66" customWidth="1"/>
    <col min="2571" max="2821" width="9.140625" style="66"/>
    <col min="2822" max="2822" width="52.5703125" style="66" customWidth="1"/>
    <col min="2823" max="2823" width="9.140625" style="66"/>
    <col min="2824" max="2824" width="12" style="66" customWidth="1"/>
    <col min="2825" max="2825" width="14.85546875" style="66" customWidth="1"/>
    <col min="2826" max="2826" width="14.7109375" style="66" customWidth="1"/>
    <col min="2827" max="3077" width="9.140625" style="66"/>
    <col min="3078" max="3078" width="52.5703125" style="66" customWidth="1"/>
    <col min="3079" max="3079" width="9.140625" style="66"/>
    <col min="3080" max="3080" width="12" style="66" customWidth="1"/>
    <col min="3081" max="3081" width="14.85546875" style="66" customWidth="1"/>
    <col min="3082" max="3082" width="14.7109375" style="66" customWidth="1"/>
    <col min="3083" max="3333" width="9.140625" style="66"/>
    <col min="3334" max="3334" width="52.5703125" style="66" customWidth="1"/>
    <col min="3335" max="3335" width="9.140625" style="66"/>
    <col min="3336" max="3336" width="12" style="66" customWidth="1"/>
    <col min="3337" max="3337" width="14.85546875" style="66" customWidth="1"/>
    <col min="3338" max="3338" width="14.7109375" style="66" customWidth="1"/>
    <col min="3339" max="3589" width="9.140625" style="66"/>
    <col min="3590" max="3590" width="52.5703125" style="66" customWidth="1"/>
    <col min="3591" max="3591" width="9.140625" style="66"/>
    <col min="3592" max="3592" width="12" style="66" customWidth="1"/>
    <col min="3593" max="3593" width="14.85546875" style="66" customWidth="1"/>
    <col min="3594" max="3594" width="14.7109375" style="66" customWidth="1"/>
    <col min="3595" max="3845" width="9.140625" style="66"/>
    <col min="3846" max="3846" width="52.5703125" style="66" customWidth="1"/>
    <col min="3847" max="3847" width="9.140625" style="66"/>
    <col min="3848" max="3848" width="12" style="66" customWidth="1"/>
    <col min="3849" max="3849" width="14.85546875" style="66" customWidth="1"/>
    <col min="3850" max="3850" width="14.7109375" style="66" customWidth="1"/>
    <col min="3851" max="4101" width="9.140625" style="66"/>
    <col min="4102" max="4102" width="52.5703125" style="66" customWidth="1"/>
    <col min="4103" max="4103" width="9.140625" style="66"/>
    <col min="4104" max="4104" width="12" style="66" customWidth="1"/>
    <col min="4105" max="4105" width="14.85546875" style="66" customWidth="1"/>
    <col min="4106" max="4106" width="14.7109375" style="66" customWidth="1"/>
    <col min="4107" max="4357" width="9.140625" style="66"/>
    <col min="4358" max="4358" width="52.5703125" style="66" customWidth="1"/>
    <col min="4359" max="4359" width="9.140625" style="66"/>
    <col min="4360" max="4360" width="12" style="66" customWidth="1"/>
    <col min="4361" max="4361" width="14.85546875" style="66" customWidth="1"/>
    <col min="4362" max="4362" width="14.7109375" style="66" customWidth="1"/>
    <col min="4363" max="4613" width="9.140625" style="66"/>
    <col min="4614" max="4614" width="52.5703125" style="66" customWidth="1"/>
    <col min="4615" max="4615" width="9.140625" style="66"/>
    <col min="4616" max="4616" width="12" style="66" customWidth="1"/>
    <col min="4617" max="4617" width="14.85546875" style="66" customWidth="1"/>
    <col min="4618" max="4618" width="14.7109375" style="66" customWidth="1"/>
    <col min="4619" max="4869" width="9.140625" style="66"/>
    <col min="4870" max="4870" width="52.5703125" style="66" customWidth="1"/>
    <col min="4871" max="4871" width="9.140625" style="66"/>
    <col min="4872" max="4872" width="12" style="66" customWidth="1"/>
    <col min="4873" max="4873" width="14.85546875" style="66" customWidth="1"/>
    <col min="4874" max="4874" width="14.7109375" style="66" customWidth="1"/>
    <col min="4875" max="5125" width="9.140625" style="66"/>
    <col min="5126" max="5126" width="52.5703125" style="66" customWidth="1"/>
    <col min="5127" max="5127" width="9.140625" style="66"/>
    <col min="5128" max="5128" width="12" style="66" customWidth="1"/>
    <col min="5129" max="5129" width="14.85546875" style="66" customWidth="1"/>
    <col min="5130" max="5130" width="14.7109375" style="66" customWidth="1"/>
    <col min="5131" max="5381" width="9.140625" style="66"/>
    <col min="5382" max="5382" width="52.5703125" style="66" customWidth="1"/>
    <col min="5383" max="5383" width="9.140625" style="66"/>
    <col min="5384" max="5384" width="12" style="66" customWidth="1"/>
    <col min="5385" max="5385" width="14.85546875" style="66" customWidth="1"/>
    <col min="5386" max="5386" width="14.7109375" style="66" customWidth="1"/>
    <col min="5387" max="5637" width="9.140625" style="66"/>
    <col min="5638" max="5638" width="52.5703125" style="66" customWidth="1"/>
    <col min="5639" max="5639" width="9.140625" style="66"/>
    <col min="5640" max="5640" width="12" style="66" customWidth="1"/>
    <col min="5641" max="5641" width="14.85546875" style="66" customWidth="1"/>
    <col min="5642" max="5642" width="14.7109375" style="66" customWidth="1"/>
    <col min="5643" max="5893" width="9.140625" style="66"/>
    <col min="5894" max="5894" width="52.5703125" style="66" customWidth="1"/>
    <col min="5895" max="5895" width="9.140625" style="66"/>
    <col min="5896" max="5896" width="12" style="66" customWidth="1"/>
    <col min="5897" max="5897" width="14.85546875" style="66" customWidth="1"/>
    <col min="5898" max="5898" width="14.7109375" style="66" customWidth="1"/>
    <col min="5899" max="6149" width="9.140625" style="66"/>
    <col min="6150" max="6150" width="52.5703125" style="66" customWidth="1"/>
    <col min="6151" max="6151" width="9.140625" style="66"/>
    <col min="6152" max="6152" width="12" style="66" customWidth="1"/>
    <col min="6153" max="6153" width="14.85546875" style="66" customWidth="1"/>
    <col min="6154" max="6154" width="14.7109375" style="66" customWidth="1"/>
    <col min="6155" max="6405" width="9.140625" style="66"/>
    <col min="6406" max="6406" width="52.5703125" style="66" customWidth="1"/>
    <col min="6407" max="6407" width="9.140625" style="66"/>
    <col min="6408" max="6408" width="12" style="66" customWidth="1"/>
    <col min="6409" max="6409" width="14.85546875" style="66" customWidth="1"/>
    <col min="6410" max="6410" width="14.7109375" style="66" customWidth="1"/>
    <col min="6411" max="6661" width="9.140625" style="66"/>
    <col min="6662" max="6662" width="52.5703125" style="66" customWidth="1"/>
    <col min="6663" max="6663" width="9.140625" style="66"/>
    <col min="6664" max="6664" width="12" style="66" customWidth="1"/>
    <col min="6665" max="6665" width="14.85546875" style="66" customWidth="1"/>
    <col min="6666" max="6666" width="14.7109375" style="66" customWidth="1"/>
    <col min="6667" max="6917" width="9.140625" style="66"/>
    <col min="6918" max="6918" width="52.5703125" style="66" customWidth="1"/>
    <col min="6919" max="6919" width="9.140625" style="66"/>
    <col min="6920" max="6920" width="12" style="66" customWidth="1"/>
    <col min="6921" max="6921" width="14.85546875" style="66" customWidth="1"/>
    <col min="6922" max="6922" width="14.7109375" style="66" customWidth="1"/>
    <col min="6923" max="7173" width="9.140625" style="66"/>
    <col min="7174" max="7174" width="52.5703125" style="66" customWidth="1"/>
    <col min="7175" max="7175" width="9.140625" style="66"/>
    <col min="7176" max="7176" width="12" style="66" customWidth="1"/>
    <col min="7177" max="7177" width="14.85546875" style="66" customWidth="1"/>
    <col min="7178" max="7178" width="14.7109375" style="66" customWidth="1"/>
    <col min="7179" max="7429" width="9.140625" style="66"/>
    <col min="7430" max="7430" width="52.5703125" style="66" customWidth="1"/>
    <col min="7431" max="7431" width="9.140625" style="66"/>
    <col min="7432" max="7432" width="12" style="66" customWidth="1"/>
    <col min="7433" max="7433" width="14.85546875" style="66" customWidth="1"/>
    <col min="7434" max="7434" width="14.7109375" style="66" customWidth="1"/>
    <col min="7435" max="7685" width="9.140625" style="66"/>
    <col min="7686" max="7686" width="52.5703125" style="66" customWidth="1"/>
    <col min="7687" max="7687" width="9.140625" style="66"/>
    <col min="7688" max="7688" width="12" style="66" customWidth="1"/>
    <col min="7689" max="7689" width="14.85546875" style="66" customWidth="1"/>
    <col min="7690" max="7690" width="14.7109375" style="66" customWidth="1"/>
    <col min="7691" max="7941" width="9.140625" style="66"/>
    <col min="7942" max="7942" width="52.5703125" style="66" customWidth="1"/>
    <col min="7943" max="7943" width="9.140625" style="66"/>
    <col min="7944" max="7944" width="12" style="66" customWidth="1"/>
    <col min="7945" max="7945" width="14.85546875" style="66" customWidth="1"/>
    <col min="7946" max="7946" width="14.7109375" style="66" customWidth="1"/>
    <col min="7947" max="8197" width="9.140625" style="66"/>
    <col min="8198" max="8198" width="52.5703125" style="66" customWidth="1"/>
    <col min="8199" max="8199" width="9.140625" style="66"/>
    <col min="8200" max="8200" width="12" style="66" customWidth="1"/>
    <col min="8201" max="8201" width="14.85546875" style="66" customWidth="1"/>
    <col min="8202" max="8202" width="14.7109375" style="66" customWidth="1"/>
    <col min="8203" max="8453" width="9.140625" style="66"/>
    <col min="8454" max="8454" width="52.5703125" style="66" customWidth="1"/>
    <col min="8455" max="8455" width="9.140625" style="66"/>
    <col min="8456" max="8456" width="12" style="66" customWidth="1"/>
    <col min="8457" max="8457" width="14.85546875" style="66" customWidth="1"/>
    <col min="8458" max="8458" width="14.7109375" style="66" customWidth="1"/>
    <col min="8459" max="8709" width="9.140625" style="66"/>
    <col min="8710" max="8710" width="52.5703125" style="66" customWidth="1"/>
    <col min="8711" max="8711" width="9.140625" style="66"/>
    <col min="8712" max="8712" width="12" style="66" customWidth="1"/>
    <col min="8713" max="8713" width="14.85546875" style="66" customWidth="1"/>
    <col min="8714" max="8714" width="14.7109375" style="66" customWidth="1"/>
    <col min="8715" max="8965" width="9.140625" style="66"/>
    <col min="8966" max="8966" width="52.5703125" style="66" customWidth="1"/>
    <col min="8967" max="8967" width="9.140625" style="66"/>
    <col min="8968" max="8968" width="12" style="66" customWidth="1"/>
    <col min="8969" max="8969" width="14.85546875" style="66" customWidth="1"/>
    <col min="8970" max="8970" width="14.7109375" style="66" customWidth="1"/>
    <col min="8971" max="9221" width="9.140625" style="66"/>
    <col min="9222" max="9222" width="52.5703125" style="66" customWidth="1"/>
    <col min="9223" max="9223" width="9.140625" style="66"/>
    <col min="9224" max="9224" width="12" style="66" customWidth="1"/>
    <col min="9225" max="9225" width="14.85546875" style="66" customWidth="1"/>
    <col min="9226" max="9226" width="14.7109375" style="66" customWidth="1"/>
    <col min="9227" max="9477" width="9.140625" style="66"/>
    <col min="9478" max="9478" width="52.5703125" style="66" customWidth="1"/>
    <col min="9479" max="9479" width="9.140625" style="66"/>
    <col min="9480" max="9480" width="12" style="66" customWidth="1"/>
    <col min="9481" max="9481" width="14.85546875" style="66" customWidth="1"/>
    <col min="9482" max="9482" width="14.7109375" style="66" customWidth="1"/>
    <col min="9483" max="9733" width="9.140625" style="66"/>
    <col min="9734" max="9734" width="52.5703125" style="66" customWidth="1"/>
    <col min="9735" max="9735" width="9.140625" style="66"/>
    <col min="9736" max="9736" width="12" style="66" customWidth="1"/>
    <col min="9737" max="9737" width="14.85546875" style="66" customWidth="1"/>
    <col min="9738" max="9738" width="14.7109375" style="66" customWidth="1"/>
    <col min="9739" max="9989" width="9.140625" style="66"/>
    <col min="9990" max="9990" width="52.5703125" style="66" customWidth="1"/>
    <col min="9991" max="9991" width="9.140625" style="66"/>
    <col min="9992" max="9992" width="12" style="66" customWidth="1"/>
    <col min="9993" max="9993" width="14.85546875" style="66" customWidth="1"/>
    <col min="9994" max="9994" width="14.7109375" style="66" customWidth="1"/>
    <col min="9995" max="10245" width="9.140625" style="66"/>
    <col min="10246" max="10246" width="52.5703125" style="66" customWidth="1"/>
    <col min="10247" max="10247" width="9.140625" style="66"/>
    <col min="10248" max="10248" width="12" style="66" customWidth="1"/>
    <col min="10249" max="10249" width="14.85546875" style="66" customWidth="1"/>
    <col min="10250" max="10250" width="14.7109375" style="66" customWidth="1"/>
    <col min="10251" max="10501" width="9.140625" style="66"/>
    <col min="10502" max="10502" width="52.5703125" style="66" customWidth="1"/>
    <col min="10503" max="10503" width="9.140625" style="66"/>
    <col min="10504" max="10504" width="12" style="66" customWidth="1"/>
    <col min="10505" max="10505" width="14.85546875" style="66" customWidth="1"/>
    <col min="10506" max="10506" width="14.7109375" style="66" customWidth="1"/>
    <col min="10507" max="10757" width="9.140625" style="66"/>
    <col min="10758" max="10758" width="52.5703125" style="66" customWidth="1"/>
    <col min="10759" max="10759" width="9.140625" style="66"/>
    <col min="10760" max="10760" width="12" style="66" customWidth="1"/>
    <col min="10761" max="10761" width="14.85546875" style="66" customWidth="1"/>
    <col min="10762" max="10762" width="14.7109375" style="66" customWidth="1"/>
    <col min="10763" max="11013" width="9.140625" style="66"/>
    <col min="11014" max="11014" width="52.5703125" style="66" customWidth="1"/>
    <col min="11015" max="11015" width="9.140625" style="66"/>
    <col min="11016" max="11016" width="12" style="66" customWidth="1"/>
    <col min="11017" max="11017" width="14.85546875" style="66" customWidth="1"/>
    <col min="11018" max="11018" width="14.7109375" style="66" customWidth="1"/>
    <col min="11019" max="11269" width="9.140625" style="66"/>
    <col min="11270" max="11270" width="52.5703125" style="66" customWidth="1"/>
    <col min="11271" max="11271" width="9.140625" style="66"/>
    <col min="11272" max="11272" width="12" style="66" customWidth="1"/>
    <col min="11273" max="11273" width="14.85546875" style="66" customWidth="1"/>
    <col min="11274" max="11274" width="14.7109375" style="66" customWidth="1"/>
    <col min="11275" max="11525" width="9.140625" style="66"/>
    <col min="11526" max="11526" width="52.5703125" style="66" customWidth="1"/>
    <col min="11527" max="11527" width="9.140625" style="66"/>
    <col min="11528" max="11528" width="12" style="66" customWidth="1"/>
    <col min="11529" max="11529" width="14.85546875" style="66" customWidth="1"/>
    <col min="11530" max="11530" width="14.7109375" style="66" customWidth="1"/>
    <col min="11531" max="11781" width="9.140625" style="66"/>
    <col min="11782" max="11782" width="52.5703125" style="66" customWidth="1"/>
    <col min="11783" max="11783" width="9.140625" style="66"/>
    <col min="11784" max="11784" width="12" style="66" customWidth="1"/>
    <col min="11785" max="11785" width="14.85546875" style="66" customWidth="1"/>
    <col min="11786" max="11786" width="14.7109375" style="66" customWidth="1"/>
    <col min="11787" max="12037" width="9.140625" style="66"/>
    <col min="12038" max="12038" width="52.5703125" style="66" customWidth="1"/>
    <col min="12039" max="12039" width="9.140625" style="66"/>
    <col min="12040" max="12040" width="12" style="66" customWidth="1"/>
    <col min="12041" max="12041" width="14.85546875" style="66" customWidth="1"/>
    <col min="12042" max="12042" width="14.7109375" style="66" customWidth="1"/>
    <col min="12043" max="12293" width="9.140625" style="66"/>
    <col min="12294" max="12294" width="52.5703125" style="66" customWidth="1"/>
    <col min="12295" max="12295" width="9.140625" style="66"/>
    <col min="12296" max="12296" width="12" style="66" customWidth="1"/>
    <col min="12297" max="12297" width="14.85546875" style="66" customWidth="1"/>
    <col min="12298" max="12298" width="14.7109375" style="66" customWidth="1"/>
    <col min="12299" max="12549" width="9.140625" style="66"/>
    <col min="12550" max="12550" width="52.5703125" style="66" customWidth="1"/>
    <col min="12551" max="12551" width="9.140625" style="66"/>
    <col min="12552" max="12552" width="12" style="66" customWidth="1"/>
    <col min="12553" max="12553" width="14.85546875" style="66" customWidth="1"/>
    <col min="12554" max="12554" width="14.7109375" style="66" customWidth="1"/>
    <col min="12555" max="12805" width="9.140625" style="66"/>
    <col min="12806" max="12806" width="52.5703125" style="66" customWidth="1"/>
    <col min="12807" max="12807" width="9.140625" style="66"/>
    <col min="12808" max="12808" width="12" style="66" customWidth="1"/>
    <col min="12809" max="12809" width="14.85546875" style="66" customWidth="1"/>
    <col min="12810" max="12810" width="14.7109375" style="66" customWidth="1"/>
    <col min="12811" max="13061" width="9.140625" style="66"/>
    <col min="13062" max="13062" width="52.5703125" style="66" customWidth="1"/>
    <col min="13063" max="13063" width="9.140625" style="66"/>
    <col min="13064" max="13064" width="12" style="66" customWidth="1"/>
    <col min="13065" max="13065" width="14.85546875" style="66" customWidth="1"/>
    <col min="13066" max="13066" width="14.7109375" style="66" customWidth="1"/>
    <col min="13067" max="13317" width="9.140625" style="66"/>
    <col min="13318" max="13318" width="52.5703125" style="66" customWidth="1"/>
    <col min="13319" max="13319" width="9.140625" style="66"/>
    <col min="13320" max="13320" width="12" style="66" customWidth="1"/>
    <col min="13321" max="13321" width="14.85546875" style="66" customWidth="1"/>
    <col min="13322" max="13322" width="14.7109375" style="66" customWidth="1"/>
    <col min="13323" max="13573" width="9.140625" style="66"/>
    <col min="13574" max="13574" width="52.5703125" style="66" customWidth="1"/>
    <col min="13575" max="13575" width="9.140625" style="66"/>
    <col min="13576" max="13576" width="12" style="66" customWidth="1"/>
    <col min="13577" max="13577" width="14.85546875" style="66" customWidth="1"/>
    <col min="13578" max="13578" width="14.7109375" style="66" customWidth="1"/>
    <col min="13579" max="13829" width="9.140625" style="66"/>
    <col min="13830" max="13830" width="52.5703125" style="66" customWidth="1"/>
    <col min="13831" max="13831" width="9.140625" style="66"/>
    <col min="13832" max="13832" width="12" style="66" customWidth="1"/>
    <col min="13833" max="13833" width="14.85546875" style="66" customWidth="1"/>
    <col min="13834" max="13834" width="14.7109375" style="66" customWidth="1"/>
    <col min="13835" max="14085" width="9.140625" style="66"/>
    <col min="14086" max="14086" width="52.5703125" style="66" customWidth="1"/>
    <col min="14087" max="14087" width="9.140625" style="66"/>
    <col min="14088" max="14088" width="12" style="66" customWidth="1"/>
    <col min="14089" max="14089" width="14.85546875" style="66" customWidth="1"/>
    <col min="14090" max="14090" width="14.7109375" style="66" customWidth="1"/>
    <col min="14091" max="14341" width="9.140625" style="66"/>
    <col min="14342" max="14342" width="52.5703125" style="66" customWidth="1"/>
    <col min="14343" max="14343" width="9.140625" style="66"/>
    <col min="14344" max="14344" width="12" style="66" customWidth="1"/>
    <col min="14345" max="14345" width="14.85546875" style="66" customWidth="1"/>
    <col min="14346" max="14346" width="14.7109375" style="66" customWidth="1"/>
    <col min="14347" max="14597" width="9.140625" style="66"/>
    <col min="14598" max="14598" width="52.5703125" style="66" customWidth="1"/>
    <col min="14599" max="14599" width="9.140625" style="66"/>
    <col min="14600" max="14600" width="12" style="66" customWidth="1"/>
    <col min="14601" max="14601" width="14.85546875" style="66" customWidth="1"/>
    <col min="14602" max="14602" width="14.7109375" style="66" customWidth="1"/>
    <col min="14603" max="14853" width="9.140625" style="66"/>
    <col min="14854" max="14854" width="52.5703125" style="66" customWidth="1"/>
    <col min="14855" max="14855" width="9.140625" style="66"/>
    <col min="14856" max="14856" width="12" style="66" customWidth="1"/>
    <col min="14857" max="14857" width="14.85546875" style="66" customWidth="1"/>
    <col min="14858" max="14858" width="14.7109375" style="66" customWidth="1"/>
    <col min="14859" max="15109" width="9.140625" style="66"/>
    <col min="15110" max="15110" width="52.5703125" style="66" customWidth="1"/>
    <col min="15111" max="15111" width="9.140625" style="66"/>
    <col min="15112" max="15112" width="12" style="66" customWidth="1"/>
    <col min="15113" max="15113" width="14.85546875" style="66" customWidth="1"/>
    <col min="15114" max="15114" width="14.7109375" style="66" customWidth="1"/>
    <col min="15115" max="15365" width="9.140625" style="66"/>
    <col min="15366" max="15366" width="52.5703125" style="66" customWidth="1"/>
    <col min="15367" max="15367" width="9.140625" style="66"/>
    <col min="15368" max="15368" width="12" style="66" customWidth="1"/>
    <col min="15369" max="15369" width="14.85546875" style="66" customWidth="1"/>
    <col min="15370" max="15370" width="14.7109375" style="66" customWidth="1"/>
    <col min="15371" max="15621" width="9.140625" style="66"/>
    <col min="15622" max="15622" width="52.5703125" style="66" customWidth="1"/>
    <col min="15623" max="15623" width="9.140625" style="66"/>
    <col min="15624" max="15624" width="12" style="66" customWidth="1"/>
    <col min="15625" max="15625" width="14.85546875" style="66" customWidth="1"/>
    <col min="15626" max="15626" width="14.7109375" style="66" customWidth="1"/>
    <col min="15627" max="15877" width="9.140625" style="66"/>
    <col min="15878" max="15878" width="52.5703125" style="66" customWidth="1"/>
    <col min="15879" max="15879" width="9.140625" style="66"/>
    <col min="15880" max="15880" width="12" style="66" customWidth="1"/>
    <col min="15881" max="15881" width="14.85546875" style="66" customWidth="1"/>
    <col min="15882" max="15882" width="14.7109375" style="66" customWidth="1"/>
    <col min="15883" max="16133" width="9.140625" style="66"/>
    <col min="16134" max="16134" width="52.5703125" style="66" customWidth="1"/>
    <col min="16135" max="16135" width="9.140625" style="66"/>
    <col min="16136" max="16136" width="12" style="66" customWidth="1"/>
    <col min="16137" max="16137" width="14.85546875" style="66" customWidth="1"/>
    <col min="16138" max="16138" width="14.7109375" style="66" customWidth="1"/>
    <col min="16139" max="16384" width="9.140625" style="66"/>
  </cols>
  <sheetData>
    <row r="1" spans="2:21" x14ac:dyDescent="0.25">
      <c r="E1"/>
      <c r="F1"/>
      <c r="G1"/>
      <c r="H1"/>
      <c r="I1"/>
      <c r="J1"/>
      <c r="K1"/>
      <c r="L1"/>
      <c r="M1"/>
      <c r="N1"/>
      <c r="O1"/>
    </row>
    <row r="2" spans="2:21" ht="23.25" x14ac:dyDescent="0.35">
      <c r="B2" s="142" t="s">
        <v>219</v>
      </c>
      <c r="C2" s="142"/>
      <c r="D2" s="142"/>
      <c r="E2" s="143"/>
      <c r="F2" s="143"/>
      <c r="G2" s="143"/>
      <c r="H2" s="143"/>
      <c r="I2" s="143"/>
      <c r="J2" s="143"/>
      <c r="K2" s="6"/>
      <c r="L2" s="6"/>
      <c r="M2" s="6"/>
      <c r="N2" s="6"/>
      <c r="O2" s="6"/>
    </row>
    <row r="3" spans="2:21" x14ac:dyDescent="0.25">
      <c r="E3"/>
      <c r="F3"/>
      <c r="G3"/>
      <c r="H3"/>
      <c r="I3"/>
      <c r="J3"/>
      <c r="K3"/>
      <c r="L3"/>
      <c r="M3"/>
      <c r="N3"/>
      <c r="O3"/>
    </row>
    <row r="4" spans="2:21" ht="21" x14ac:dyDescent="0.35">
      <c r="B4" s="163" t="s">
        <v>139</v>
      </c>
      <c r="C4" s="163"/>
      <c r="D4" s="163"/>
      <c r="E4" s="143"/>
      <c r="F4"/>
      <c r="G4"/>
      <c r="H4"/>
      <c r="I4"/>
      <c r="J4"/>
      <c r="K4"/>
      <c r="L4" s="60"/>
      <c r="M4" s="60"/>
      <c r="N4" s="60"/>
      <c r="O4" s="60"/>
    </row>
    <row r="5" spans="2:21" ht="18.75" customHeight="1" x14ac:dyDescent="0.3">
      <c r="B5" s="87" t="s">
        <v>138</v>
      </c>
      <c r="C5" s="147" t="s">
        <v>137</v>
      </c>
      <c r="D5" s="148"/>
      <c r="E5" s="148"/>
      <c r="F5" s="148"/>
      <c r="G5" s="148"/>
      <c r="H5" s="148"/>
      <c r="I5" s="148"/>
      <c r="J5" s="149"/>
      <c r="K5" s="75"/>
      <c r="L5" s="75"/>
      <c r="M5" s="75"/>
      <c r="N5" s="75"/>
      <c r="O5" s="75"/>
    </row>
    <row r="6" spans="2:21" ht="18.75" x14ac:dyDescent="0.3">
      <c r="B6" s="87" t="s">
        <v>136</v>
      </c>
      <c r="C6" s="147" t="s">
        <v>135</v>
      </c>
      <c r="D6" s="148"/>
      <c r="E6" s="148"/>
      <c r="F6" s="148"/>
      <c r="G6" s="148"/>
      <c r="H6" s="148"/>
      <c r="I6" s="148"/>
      <c r="J6" s="149"/>
      <c r="K6" s="75"/>
      <c r="L6" s="75"/>
      <c r="M6" s="75"/>
      <c r="N6" s="75"/>
      <c r="O6" s="75"/>
    </row>
    <row r="7" spans="2:21" ht="37.5" customHeight="1" x14ac:dyDescent="0.25">
      <c r="B7" s="87" t="s">
        <v>134</v>
      </c>
      <c r="C7" s="150" t="s">
        <v>133</v>
      </c>
      <c r="D7" s="151"/>
      <c r="E7" s="151"/>
      <c r="F7" s="151"/>
      <c r="G7" s="151"/>
      <c r="H7" s="151"/>
      <c r="I7" s="151"/>
      <c r="J7" s="152"/>
      <c r="K7" s="61"/>
      <c r="L7" s="61"/>
      <c r="M7" s="61"/>
      <c r="N7" s="61"/>
      <c r="O7" s="61"/>
    </row>
    <row r="8" spans="2:21" ht="30.75" customHeight="1" x14ac:dyDescent="0.25">
      <c r="B8" s="87" t="s">
        <v>132</v>
      </c>
      <c r="C8" s="150" t="s">
        <v>141</v>
      </c>
      <c r="D8" s="151"/>
      <c r="E8" s="151"/>
      <c r="F8" s="151"/>
      <c r="G8" s="151"/>
      <c r="H8" s="151"/>
      <c r="I8" s="151"/>
      <c r="J8" s="152"/>
      <c r="K8" s="61"/>
      <c r="L8" s="61"/>
      <c r="M8" s="61"/>
      <c r="N8" s="61"/>
      <c r="O8" s="61"/>
    </row>
    <row r="9" spans="2:21" ht="98.25" customHeight="1" x14ac:dyDescent="0.25">
      <c r="B9" s="87" t="s">
        <v>131</v>
      </c>
      <c r="C9" s="153" t="s">
        <v>147</v>
      </c>
      <c r="D9" s="154"/>
      <c r="E9" s="154"/>
      <c r="F9" s="154"/>
      <c r="G9" s="154"/>
      <c r="H9" s="154"/>
      <c r="I9" s="154"/>
      <c r="J9" s="155"/>
      <c r="K9" s="61"/>
      <c r="L9" s="61"/>
      <c r="M9" s="61"/>
      <c r="N9" s="61"/>
      <c r="O9" s="61"/>
    </row>
    <row r="10" spans="2:21" s="73" customFormat="1" ht="35.1" customHeight="1" x14ac:dyDescent="0.25">
      <c r="B10" s="88" t="s">
        <v>140</v>
      </c>
      <c r="C10" s="150" t="s">
        <v>149</v>
      </c>
      <c r="D10" s="151"/>
      <c r="E10" s="151"/>
      <c r="F10" s="151"/>
      <c r="G10" s="151"/>
      <c r="H10" s="151"/>
      <c r="I10" s="151"/>
      <c r="J10" s="152"/>
      <c r="K10" s="61"/>
      <c r="L10" s="61"/>
      <c r="M10" s="61"/>
      <c r="N10" s="61"/>
      <c r="O10" s="61"/>
      <c r="T10" s="74"/>
      <c r="U10" s="74"/>
    </row>
    <row r="11" spans="2:21" ht="18.75" x14ac:dyDescent="0.3">
      <c r="E11" s="7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2:21" ht="24.95" customHeight="1" x14ac:dyDescent="0.3">
      <c r="B12" s="144" t="s">
        <v>130</v>
      </c>
      <c r="C12" s="144"/>
      <c r="D12" s="144"/>
      <c r="E12" s="145"/>
      <c r="F12" s="145"/>
      <c r="G12" s="145"/>
      <c r="H12" s="145"/>
      <c r="I12" s="145"/>
      <c r="J12" s="146"/>
      <c r="K12" s="146"/>
      <c r="L12" s="7"/>
      <c r="M12" s="7"/>
      <c r="N12" s="7"/>
      <c r="O12" s="7"/>
    </row>
    <row r="13" spans="2:21" x14ac:dyDescent="0.25">
      <c r="B13" s="164" t="s">
        <v>129</v>
      </c>
      <c r="C13" s="164"/>
      <c r="D13" s="164"/>
      <c r="E13" s="165"/>
      <c r="F13" s="164" t="s">
        <v>128</v>
      </c>
      <c r="G13" s="132"/>
      <c r="H13" s="132"/>
      <c r="I13" s="132"/>
      <c r="J13" s="132"/>
      <c r="K13" s="132"/>
      <c r="L13" s="67"/>
      <c r="T13" s="66"/>
      <c r="U13" s="66"/>
    </row>
    <row r="14" spans="2:21" x14ac:dyDescent="0.25">
      <c r="B14" s="162" t="s">
        <v>127</v>
      </c>
      <c r="C14" s="162"/>
      <c r="D14" s="162"/>
      <c r="E14" s="132"/>
      <c r="F14" s="132" t="s">
        <v>126</v>
      </c>
      <c r="G14" s="132"/>
      <c r="H14" s="132"/>
      <c r="I14" s="132"/>
      <c r="J14" s="132"/>
      <c r="K14" s="132"/>
      <c r="L14" s="67"/>
      <c r="T14" s="66"/>
      <c r="U14" s="66"/>
    </row>
    <row r="15" spans="2:21" x14ac:dyDescent="0.25">
      <c r="B15" s="162" t="s">
        <v>125</v>
      </c>
      <c r="C15" s="162"/>
      <c r="D15" s="162"/>
      <c r="E15" s="132"/>
      <c r="F15" s="132" t="s">
        <v>124</v>
      </c>
      <c r="G15" s="132"/>
      <c r="H15" s="132"/>
      <c r="I15" s="132"/>
      <c r="J15" s="132"/>
      <c r="K15" s="132"/>
      <c r="L15" s="67"/>
      <c r="T15" s="66"/>
      <c r="U15" s="66"/>
    </row>
    <row r="16" spans="2:21" x14ac:dyDescent="0.25">
      <c r="B16" s="162" t="s">
        <v>123</v>
      </c>
      <c r="C16" s="162"/>
      <c r="D16" s="162"/>
      <c r="E16" s="132"/>
      <c r="F16" s="132" t="s">
        <v>41</v>
      </c>
      <c r="G16" s="132"/>
      <c r="H16" s="132"/>
      <c r="I16" s="132"/>
      <c r="J16" s="132"/>
      <c r="K16" s="132"/>
      <c r="L16" s="67"/>
      <c r="T16" s="66"/>
      <c r="U16" s="66"/>
    </row>
    <row r="17" spans="2:27" x14ac:dyDescent="0.25">
      <c r="B17" s="162" t="s">
        <v>122</v>
      </c>
      <c r="C17" s="162"/>
      <c r="D17" s="162"/>
      <c r="E17" s="132"/>
      <c r="F17" s="132" t="s">
        <v>121</v>
      </c>
      <c r="G17" s="132"/>
      <c r="H17" s="132"/>
      <c r="I17" s="132"/>
      <c r="J17" s="132"/>
      <c r="K17" s="132"/>
      <c r="L17" s="67"/>
      <c r="T17" s="66"/>
      <c r="U17" s="66"/>
    </row>
    <row r="18" spans="2:27" x14ac:dyDescent="0.25">
      <c r="B18" s="162" t="s">
        <v>120</v>
      </c>
      <c r="C18" s="162"/>
      <c r="D18" s="162"/>
      <c r="E18" s="132"/>
      <c r="F18" s="132" t="s">
        <v>37</v>
      </c>
      <c r="G18" s="132"/>
      <c r="H18" s="132"/>
      <c r="I18" s="132"/>
      <c r="J18" s="132"/>
      <c r="K18" s="132"/>
      <c r="L18" s="67"/>
      <c r="T18" s="66"/>
      <c r="U18" s="66"/>
    </row>
    <row r="19" spans="2:27" x14ac:dyDescent="0.25">
      <c r="B19" s="162" t="s">
        <v>119</v>
      </c>
      <c r="C19" s="162"/>
      <c r="D19" s="162"/>
      <c r="E19" s="132"/>
      <c r="F19" s="132" t="s">
        <v>42</v>
      </c>
      <c r="G19" s="132"/>
      <c r="H19" s="132"/>
      <c r="I19" s="132"/>
      <c r="J19" s="132"/>
      <c r="K19" s="132"/>
      <c r="L19" s="67"/>
      <c r="T19" s="66"/>
      <c r="U19" s="66"/>
    </row>
    <row r="20" spans="2:27" x14ac:dyDescent="0.25">
      <c r="B20" s="160" t="s">
        <v>142</v>
      </c>
      <c r="C20" s="130"/>
      <c r="D20" s="130"/>
      <c r="E20" s="161"/>
      <c r="F20" s="157" t="s">
        <v>34</v>
      </c>
      <c r="G20" s="158"/>
      <c r="H20" s="158"/>
      <c r="I20" s="158"/>
      <c r="J20" s="158"/>
      <c r="K20" s="159"/>
      <c r="L20" s="67"/>
      <c r="T20" s="66"/>
      <c r="U20" s="66"/>
    </row>
    <row r="21" spans="2:27" x14ac:dyDescent="0.25">
      <c r="B21" s="160" t="s">
        <v>143</v>
      </c>
      <c r="C21" s="130"/>
      <c r="D21" s="130"/>
      <c r="E21" s="161"/>
      <c r="F21" s="157" t="s">
        <v>38</v>
      </c>
      <c r="G21" s="158"/>
      <c r="H21" s="158"/>
      <c r="I21" s="158"/>
      <c r="J21" s="158"/>
      <c r="K21" s="159"/>
      <c r="L21" s="67"/>
      <c r="T21" s="66"/>
      <c r="U21" s="66"/>
    </row>
    <row r="22" spans="2:27" x14ac:dyDescent="0.25">
      <c r="B22" s="162" t="s">
        <v>118</v>
      </c>
      <c r="C22" s="162"/>
      <c r="D22" s="162"/>
      <c r="E22" s="132"/>
      <c r="F22" s="132" t="s">
        <v>35</v>
      </c>
      <c r="G22" s="132"/>
      <c r="H22" s="132"/>
      <c r="I22" s="132"/>
      <c r="J22" s="132"/>
      <c r="K22" s="132"/>
      <c r="L22" s="67"/>
      <c r="T22" s="66"/>
      <c r="U22" s="66"/>
    </row>
    <row r="23" spans="2:27" x14ac:dyDescent="0.25">
      <c r="B23" s="160" t="s">
        <v>144</v>
      </c>
      <c r="C23" s="130"/>
      <c r="D23" s="130"/>
      <c r="E23" s="161"/>
      <c r="F23" s="157" t="s">
        <v>77</v>
      </c>
      <c r="G23" s="158"/>
      <c r="H23" s="158"/>
      <c r="I23" s="158"/>
      <c r="J23" s="158"/>
      <c r="K23" s="159"/>
      <c r="L23" s="67"/>
      <c r="T23" s="66"/>
      <c r="U23" s="66"/>
    </row>
    <row r="24" spans="2:27" x14ac:dyDescent="0.25">
      <c r="B24" s="162" t="s">
        <v>117</v>
      </c>
      <c r="C24" s="162"/>
      <c r="D24" s="162"/>
      <c r="E24" s="132"/>
      <c r="F24" s="132" t="s">
        <v>36</v>
      </c>
      <c r="G24" s="132"/>
      <c r="H24" s="132"/>
      <c r="I24" s="132"/>
      <c r="J24" s="132"/>
      <c r="K24" s="132"/>
      <c r="L24" s="67"/>
      <c r="T24" s="66"/>
      <c r="U24" s="66"/>
    </row>
    <row r="25" spans="2:27" x14ac:dyDescent="0.25">
      <c r="B25" s="162" t="s">
        <v>116</v>
      </c>
      <c r="C25" s="162"/>
      <c r="D25" s="162"/>
      <c r="E25" s="132"/>
      <c r="F25" s="132" t="s">
        <v>33</v>
      </c>
      <c r="G25" s="132"/>
      <c r="H25" s="132"/>
      <c r="I25" s="132"/>
      <c r="J25" s="132"/>
      <c r="K25" s="132"/>
      <c r="L25" s="67"/>
      <c r="T25" s="66"/>
      <c r="U25" s="66"/>
    </row>
    <row r="26" spans="2:27" x14ac:dyDescent="0.25">
      <c r="B26" s="160" t="s">
        <v>145</v>
      </c>
      <c r="C26" s="130"/>
      <c r="D26" s="130"/>
      <c r="E26" s="161"/>
      <c r="F26" s="157" t="s">
        <v>39</v>
      </c>
      <c r="G26" s="158"/>
      <c r="H26" s="158"/>
      <c r="I26" s="158"/>
      <c r="J26" s="158"/>
      <c r="K26" s="159"/>
      <c r="L26" s="67"/>
      <c r="T26" s="66"/>
      <c r="U26" s="66"/>
    </row>
    <row r="27" spans="2:27" x14ac:dyDescent="0.25">
      <c r="B27" s="160" t="s">
        <v>146</v>
      </c>
      <c r="C27" s="130"/>
      <c r="D27" s="130"/>
      <c r="E27" s="161"/>
      <c r="F27" s="157" t="s">
        <v>40</v>
      </c>
      <c r="G27" s="158"/>
      <c r="H27" s="158"/>
      <c r="I27" s="158"/>
      <c r="J27" s="158"/>
      <c r="K27" s="159"/>
      <c r="L27" s="67"/>
      <c r="T27" s="66"/>
      <c r="U27" s="66"/>
    </row>
    <row r="28" spans="2:27" x14ac:dyDescent="0.25">
      <c r="B28" s="162" t="s">
        <v>148</v>
      </c>
      <c r="C28" s="162"/>
      <c r="D28" s="162"/>
      <c r="E28" s="132"/>
      <c r="F28" s="132" t="s">
        <v>43</v>
      </c>
      <c r="G28" s="132"/>
      <c r="H28" s="132"/>
      <c r="I28" s="132"/>
      <c r="J28" s="132"/>
      <c r="K28" s="132"/>
      <c r="L28" s="67"/>
      <c r="T28" s="66"/>
      <c r="U28" s="66"/>
    </row>
    <row r="29" spans="2:27" ht="28.5" customHeight="1" x14ac:dyDescent="0.25">
      <c r="B29" s="72"/>
      <c r="C29" s="72"/>
      <c r="D29" s="72"/>
      <c r="E29" s="64"/>
      <c r="F29" s="64"/>
      <c r="G29" s="65"/>
      <c r="H29" s="64"/>
      <c r="I29" s="64"/>
      <c r="J29" s="64"/>
      <c r="K29" s="64"/>
      <c r="L29" s="64"/>
      <c r="M29" s="64"/>
      <c r="N29" s="64"/>
      <c r="O29" s="63"/>
    </row>
    <row r="30" spans="2:27" ht="18.75" customHeight="1" x14ac:dyDescent="0.35">
      <c r="B30" s="141" t="s">
        <v>115</v>
      </c>
      <c r="C30" s="141"/>
      <c r="D30" s="141"/>
      <c r="E30" s="141"/>
      <c r="F30"/>
      <c r="G30"/>
      <c r="H30"/>
      <c r="I30"/>
      <c r="J30"/>
      <c r="K30"/>
      <c r="L30"/>
      <c r="M30"/>
      <c r="N30"/>
      <c r="O30"/>
    </row>
    <row r="31" spans="2:27" s="69" customFormat="1" ht="24.95" customHeight="1" thickBot="1" x14ac:dyDescent="0.3">
      <c r="B31" s="156" t="s">
        <v>114</v>
      </c>
      <c r="C31" s="156"/>
      <c r="D31" s="156"/>
      <c r="E31" s="156"/>
      <c r="F31" s="156"/>
      <c r="G31" s="156"/>
      <c r="H31" s="156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0"/>
      <c r="U31" s="70"/>
    </row>
    <row r="32" spans="2:27" ht="39" thickBot="1" x14ac:dyDescent="0.3">
      <c r="B32" s="135" t="s">
        <v>0</v>
      </c>
      <c r="C32" s="136"/>
      <c r="D32" s="137"/>
      <c r="E32" s="11" t="s">
        <v>1</v>
      </c>
      <c r="F32" s="11" t="s">
        <v>2</v>
      </c>
      <c r="G32" s="11" t="s">
        <v>3</v>
      </c>
      <c r="H32" s="11" t="s">
        <v>11</v>
      </c>
      <c r="I32" s="1" t="s">
        <v>10</v>
      </c>
      <c r="J32" s="29" t="s">
        <v>60</v>
      </c>
      <c r="K32" s="11" t="s">
        <v>13</v>
      </c>
      <c r="L32" s="11" t="s">
        <v>5</v>
      </c>
      <c r="M32" s="11" t="s">
        <v>8</v>
      </c>
      <c r="N32" s="11" t="s">
        <v>6</v>
      </c>
      <c r="O32" s="11" t="s">
        <v>76</v>
      </c>
      <c r="P32" s="11" t="s">
        <v>7</v>
      </c>
      <c r="Q32" s="11" t="s">
        <v>4</v>
      </c>
      <c r="R32" s="11" t="s">
        <v>9</v>
      </c>
      <c r="S32" s="11" t="s">
        <v>12</v>
      </c>
      <c r="T32" s="18" t="s">
        <v>14</v>
      </c>
      <c r="U32" s="11" t="s">
        <v>15</v>
      </c>
      <c r="V32" s="1" t="s">
        <v>106</v>
      </c>
      <c r="W32" s="11" t="s">
        <v>107</v>
      </c>
      <c r="X32" s="11" t="s">
        <v>109</v>
      </c>
      <c r="Y32" s="89" t="s">
        <v>108</v>
      </c>
      <c r="Z32" s="101" t="s">
        <v>216</v>
      </c>
      <c r="AA32" s="101" t="s">
        <v>217</v>
      </c>
    </row>
    <row r="33" spans="2:30" x14ac:dyDescent="0.25">
      <c r="B33" s="138" t="s">
        <v>17</v>
      </c>
      <c r="C33" s="139"/>
      <c r="D33" s="140"/>
      <c r="E33" s="46"/>
      <c r="F33" s="47"/>
      <c r="G33" s="48"/>
      <c r="H33" s="47"/>
      <c r="I33" s="49"/>
      <c r="J33" s="50"/>
      <c r="K33" s="47"/>
      <c r="L33" s="47"/>
      <c r="M33" s="47"/>
      <c r="N33" s="47"/>
      <c r="O33" s="47"/>
      <c r="P33" s="47"/>
      <c r="Q33" s="47"/>
      <c r="R33" s="47"/>
      <c r="S33" s="47"/>
      <c r="T33" s="51"/>
      <c r="U33" s="47"/>
      <c r="V33" s="47"/>
      <c r="W33" s="47"/>
      <c r="X33" s="52"/>
      <c r="Y33" s="98"/>
      <c r="Z33" s="102"/>
      <c r="AA33" s="102"/>
    </row>
    <row r="34" spans="2:30" x14ac:dyDescent="0.25">
      <c r="B34" s="126" t="s">
        <v>44</v>
      </c>
      <c r="C34" s="127"/>
      <c r="D34" s="128"/>
      <c r="E34" s="13" t="s">
        <v>18</v>
      </c>
      <c r="F34" s="4"/>
      <c r="G34" s="24">
        <v>4</v>
      </c>
      <c r="H34" s="4"/>
      <c r="I34" s="2">
        <v>2</v>
      </c>
      <c r="J34" s="22">
        <v>10</v>
      </c>
      <c r="K34" s="24"/>
      <c r="L34" s="4"/>
      <c r="M34" s="4"/>
      <c r="N34" s="24"/>
      <c r="O34" s="24"/>
      <c r="P34" s="4"/>
      <c r="Q34" s="4"/>
      <c r="R34" s="24"/>
      <c r="S34" s="4"/>
      <c r="T34" s="41"/>
      <c r="U34" s="4">
        <f t="shared" ref="U34:U56" si="0">SUM(F34:T34)</f>
        <v>16</v>
      </c>
      <c r="V34" s="36">
        <v>40.86</v>
      </c>
      <c r="W34" s="36">
        <f t="shared" ref="W34:W93" si="1">SUM(U34*V34)</f>
        <v>653.76</v>
      </c>
      <c r="X34" s="39">
        <f>V34*1.21</f>
        <v>49.440599999999996</v>
      </c>
      <c r="Y34" s="99">
        <f>U34*X34</f>
        <v>791.04959999999994</v>
      </c>
      <c r="Z34" s="102">
        <v>1470</v>
      </c>
      <c r="AA34" s="102" t="s">
        <v>150</v>
      </c>
      <c r="AB34" s="90"/>
      <c r="AC34" s="90"/>
      <c r="AD34" s="90"/>
    </row>
    <row r="35" spans="2:30" x14ac:dyDescent="0.25">
      <c r="B35" s="84" t="s">
        <v>45</v>
      </c>
      <c r="C35" s="86"/>
      <c r="D35" s="85"/>
      <c r="E35" s="13" t="s">
        <v>18</v>
      </c>
      <c r="F35" s="4"/>
      <c r="G35" s="24">
        <v>3</v>
      </c>
      <c r="H35" s="4"/>
      <c r="I35" s="2"/>
      <c r="J35" s="22">
        <v>4</v>
      </c>
      <c r="K35" s="24"/>
      <c r="L35" s="4"/>
      <c r="M35" s="4"/>
      <c r="N35" s="24"/>
      <c r="O35" s="24"/>
      <c r="P35" s="4">
        <v>2</v>
      </c>
      <c r="Q35" s="4"/>
      <c r="R35" s="24"/>
      <c r="S35" s="4"/>
      <c r="T35" s="41"/>
      <c r="U35" s="4">
        <f t="shared" si="0"/>
        <v>9</v>
      </c>
      <c r="V35" s="36">
        <v>25.42</v>
      </c>
      <c r="W35" s="36">
        <f t="shared" si="1"/>
        <v>228.78000000000003</v>
      </c>
      <c r="X35" s="39">
        <f t="shared" ref="X35:X66" si="2">V35*1.21</f>
        <v>30.758200000000002</v>
      </c>
      <c r="Y35" s="99">
        <f t="shared" ref="Y35:Y66" si="3">U35*X35</f>
        <v>276.82380000000001</v>
      </c>
      <c r="Z35" s="102">
        <v>532</v>
      </c>
      <c r="AA35" s="102" t="s">
        <v>151</v>
      </c>
      <c r="AB35" s="90"/>
      <c r="AC35" s="90"/>
      <c r="AD35" s="90"/>
    </row>
    <row r="36" spans="2:30" x14ac:dyDescent="0.25">
      <c r="B36" s="105" t="s">
        <v>46</v>
      </c>
      <c r="C36" s="106"/>
      <c r="D36" s="107"/>
      <c r="E36" s="14" t="s">
        <v>18</v>
      </c>
      <c r="F36" s="5"/>
      <c r="G36" s="24">
        <v>8</v>
      </c>
      <c r="H36" s="5">
        <v>8</v>
      </c>
      <c r="I36" s="5"/>
      <c r="J36" s="22">
        <v>10</v>
      </c>
      <c r="K36" s="24"/>
      <c r="L36" s="5">
        <v>5</v>
      </c>
      <c r="M36" s="5">
        <v>4</v>
      </c>
      <c r="N36" s="24">
        <v>1</v>
      </c>
      <c r="O36" s="24"/>
      <c r="P36" s="5">
        <v>2</v>
      </c>
      <c r="Q36" s="5"/>
      <c r="R36" s="24">
        <v>2</v>
      </c>
      <c r="S36" s="5"/>
      <c r="T36" s="42"/>
      <c r="U36" s="5">
        <f t="shared" si="0"/>
        <v>40</v>
      </c>
      <c r="V36" s="36">
        <v>31.85</v>
      </c>
      <c r="W36" s="36">
        <f t="shared" si="1"/>
        <v>1274</v>
      </c>
      <c r="X36" s="39">
        <f t="shared" si="2"/>
        <v>38.538499999999999</v>
      </c>
      <c r="Y36" s="99">
        <f t="shared" si="3"/>
        <v>1541.54</v>
      </c>
      <c r="Z36" s="102">
        <v>5862</v>
      </c>
      <c r="AA36" s="102" t="s">
        <v>152</v>
      </c>
      <c r="AB36" s="90"/>
      <c r="AC36" s="90"/>
      <c r="AD36" s="90"/>
    </row>
    <row r="37" spans="2:30" x14ac:dyDescent="0.25">
      <c r="B37" s="105" t="s">
        <v>47</v>
      </c>
      <c r="C37" s="106"/>
      <c r="D37" s="107"/>
      <c r="E37" s="14" t="s">
        <v>18</v>
      </c>
      <c r="F37" s="5"/>
      <c r="G37" s="24"/>
      <c r="H37" s="5"/>
      <c r="I37" s="5"/>
      <c r="J37" s="22">
        <v>5</v>
      </c>
      <c r="K37" s="24"/>
      <c r="L37" s="5"/>
      <c r="M37" s="5"/>
      <c r="N37" s="24"/>
      <c r="O37" s="24"/>
      <c r="P37" s="5"/>
      <c r="Q37" s="5"/>
      <c r="R37" s="24"/>
      <c r="S37" s="5"/>
      <c r="T37" s="42"/>
      <c r="U37" s="5">
        <f t="shared" si="0"/>
        <v>5</v>
      </c>
      <c r="V37" s="36">
        <v>25.37</v>
      </c>
      <c r="W37" s="36">
        <f t="shared" si="1"/>
        <v>126.85000000000001</v>
      </c>
      <c r="X37" s="39">
        <f t="shared" si="2"/>
        <v>30.697700000000001</v>
      </c>
      <c r="Y37" s="99">
        <f t="shared" si="3"/>
        <v>153.48850000000002</v>
      </c>
      <c r="Z37" s="102">
        <v>327</v>
      </c>
      <c r="AA37" s="102" t="s">
        <v>153</v>
      </c>
      <c r="AB37" s="90"/>
      <c r="AC37" s="90"/>
      <c r="AD37" s="90"/>
    </row>
    <row r="38" spans="2:30" x14ac:dyDescent="0.25">
      <c r="B38" s="76" t="s">
        <v>90</v>
      </c>
      <c r="C38" s="76"/>
      <c r="D38" s="76"/>
      <c r="E38" s="13" t="s">
        <v>18</v>
      </c>
      <c r="F38" s="4"/>
      <c r="G38" s="24"/>
      <c r="H38" s="4"/>
      <c r="I38" s="2"/>
      <c r="J38" s="22">
        <v>1</v>
      </c>
      <c r="K38" s="24"/>
      <c r="L38" s="4">
        <v>1</v>
      </c>
      <c r="M38" s="4"/>
      <c r="N38" s="24"/>
      <c r="O38" s="24"/>
      <c r="P38" s="4"/>
      <c r="Q38" s="4"/>
      <c r="R38" s="24"/>
      <c r="S38" s="4"/>
      <c r="T38" s="41"/>
      <c r="U38" s="4">
        <f t="shared" si="0"/>
        <v>2</v>
      </c>
      <c r="V38" s="36">
        <v>138.9</v>
      </c>
      <c r="W38" s="36">
        <f t="shared" si="1"/>
        <v>277.8</v>
      </c>
      <c r="X38" s="39">
        <f t="shared" si="2"/>
        <v>168.06899999999999</v>
      </c>
      <c r="Y38" s="99">
        <f t="shared" si="3"/>
        <v>336.13799999999998</v>
      </c>
      <c r="Z38" s="102">
        <v>1906</v>
      </c>
      <c r="AA38" s="102" t="s">
        <v>154</v>
      </c>
      <c r="AB38" s="90"/>
      <c r="AC38" s="90"/>
      <c r="AD38" s="90"/>
    </row>
    <row r="39" spans="2:30" x14ac:dyDescent="0.25">
      <c r="B39" s="126" t="s">
        <v>91</v>
      </c>
      <c r="C39" s="127"/>
      <c r="D39" s="128"/>
      <c r="E39" s="13" t="s">
        <v>18</v>
      </c>
      <c r="F39" s="4">
        <v>5</v>
      </c>
      <c r="G39" s="24">
        <v>8</v>
      </c>
      <c r="H39" s="4">
        <v>1</v>
      </c>
      <c r="I39" s="2"/>
      <c r="J39" s="22">
        <v>3</v>
      </c>
      <c r="K39" s="24">
        <v>3</v>
      </c>
      <c r="L39" s="4"/>
      <c r="M39" s="4"/>
      <c r="N39" s="24">
        <v>1</v>
      </c>
      <c r="O39" s="24"/>
      <c r="P39" s="4"/>
      <c r="Q39" s="4"/>
      <c r="R39" s="24"/>
      <c r="S39" s="4"/>
      <c r="T39" s="41"/>
      <c r="U39" s="4">
        <f t="shared" si="0"/>
        <v>21</v>
      </c>
      <c r="V39" s="36">
        <v>55.78</v>
      </c>
      <c r="W39" s="36">
        <f t="shared" si="1"/>
        <v>1171.3800000000001</v>
      </c>
      <c r="X39" s="39">
        <f t="shared" si="2"/>
        <v>67.493799999999993</v>
      </c>
      <c r="Y39" s="99">
        <f t="shared" si="3"/>
        <v>1417.3697999999999</v>
      </c>
      <c r="Z39" s="102">
        <v>3125</v>
      </c>
      <c r="AA39" s="102" t="s">
        <v>155</v>
      </c>
      <c r="AB39" s="90"/>
      <c r="AC39" s="90"/>
      <c r="AD39" s="90"/>
    </row>
    <row r="40" spans="2:30" x14ac:dyDescent="0.25">
      <c r="B40" s="76" t="s">
        <v>48</v>
      </c>
      <c r="C40" s="76"/>
      <c r="D40" s="76"/>
      <c r="E40" s="13" t="s">
        <v>18</v>
      </c>
      <c r="F40" s="4"/>
      <c r="G40" s="24">
        <v>2</v>
      </c>
      <c r="H40" s="4"/>
      <c r="I40" s="2">
        <v>5</v>
      </c>
      <c r="J40" s="22">
        <v>10</v>
      </c>
      <c r="K40" s="24"/>
      <c r="L40" s="4"/>
      <c r="M40" s="4"/>
      <c r="N40" s="24">
        <v>3</v>
      </c>
      <c r="O40" s="24">
        <v>3</v>
      </c>
      <c r="P40" s="4"/>
      <c r="Q40" s="4"/>
      <c r="R40" s="24">
        <v>3</v>
      </c>
      <c r="S40" s="4">
        <v>6</v>
      </c>
      <c r="T40" s="41">
        <v>2</v>
      </c>
      <c r="U40" s="4">
        <f t="shared" si="0"/>
        <v>34</v>
      </c>
      <c r="V40" s="36">
        <v>37.07</v>
      </c>
      <c r="W40" s="36">
        <f t="shared" si="1"/>
        <v>1260.3800000000001</v>
      </c>
      <c r="X40" s="39">
        <f t="shared" si="2"/>
        <v>44.854700000000001</v>
      </c>
      <c r="Y40" s="99">
        <f t="shared" si="3"/>
        <v>1525.0598</v>
      </c>
      <c r="Z40" s="102">
        <v>352</v>
      </c>
      <c r="AA40" s="102" t="s">
        <v>156</v>
      </c>
      <c r="AB40" s="90"/>
      <c r="AC40" s="90"/>
      <c r="AD40" s="90"/>
    </row>
    <row r="41" spans="2:30" x14ac:dyDescent="0.25">
      <c r="B41" s="76" t="s">
        <v>97</v>
      </c>
      <c r="C41" s="76"/>
      <c r="D41" s="76"/>
      <c r="E41" s="13" t="s">
        <v>20</v>
      </c>
      <c r="F41" s="4">
        <v>5</v>
      </c>
      <c r="G41" s="24">
        <v>12</v>
      </c>
      <c r="H41" s="4"/>
      <c r="I41" s="2"/>
      <c r="J41" s="22">
        <v>1</v>
      </c>
      <c r="K41" s="24"/>
      <c r="L41" s="4"/>
      <c r="M41" s="4"/>
      <c r="N41" s="24">
        <v>1</v>
      </c>
      <c r="O41" s="24"/>
      <c r="P41" s="4"/>
      <c r="Q41" s="4"/>
      <c r="R41" s="24"/>
      <c r="S41" s="4"/>
      <c r="T41" s="41"/>
      <c r="U41" s="4">
        <f t="shared" si="0"/>
        <v>19</v>
      </c>
      <c r="V41" s="36">
        <v>290.25</v>
      </c>
      <c r="W41" s="36">
        <f t="shared" si="1"/>
        <v>5514.75</v>
      </c>
      <c r="X41" s="39">
        <f t="shared" si="2"/>
        <v>351.20249999999999</v>
      </c>
      <c r="Y41" s="99">
        <f t="shared" si="3"/>
        <v>6672.8474999999999</v>
      </c>
      <c r="Z41" s="102">
        <v>3793</v>
      </c>
      <c r="AA41" s="102" t="s">
        <v>157</v>
      </c>
      <c r="AB41" s="90"/>
      <c r="AC41" s="90"/>
      <c r="AD41" s="90"/>
    </row>
    <row r="42" spans="2:30" x14ac:dyDescent="0.25">
      <c r="B42" s="76" t="s">
        <v>92</v>
      </c>
      <c r="C42" s="76"/>
      <c r="D42" s="76"/>
      <c r="E42" s="13" t="s">
        <v>18</v>
      </c>
      <c r="F42" s="4"/>
      <c r="G42" s="24">
        <v>1</v>
      </c>
      <c r="H42" s="4"/>
      <c r="I42" s="2"/>
      <c r="J42" s="22">
        <v>1</v>
      </c>
      <c r="K42" s="24"/>
      <c r="L42" s="4"/>
      <c r="M42" s="4"/>
      <c r="N42" s="24"/>
      <c r="O42" s="24"/>
      <c r="P42" s="4"/>
      <c r="Q42" s="4"/>
      <c r="R42" s="24"/>
      <c r="S42" s="4"/>
      <c r="T42" s="41"/>
      <c r="U42" s="4">
        <f t="shared" si="0"/>
        <v>2</v>
      </c>
      <c r="V42" s="36">
        <v>38.26</v>
      </c>
      <c r="W42" s="36">
        <f t="shared" si="1"/>
        <v>76.52</v>
      </c>
      <c r="X42" s="39">
        <f t="shared" si="2"/>
        <v>46.294599999999996</v>
      </c>
      <c r="Y42" s="99">
        <f t="shared" si="3"/>
        <v>92.589199999999991</v>
      </c>
      <c r="Z42" s="102">
        <v>2449</v>
      </c>
      <c r="AA42" s="102" t="s">
        <v>158</v>
      </c>
      <c r="AB42" s="90"/>
      <c r="AC42" s="90"/>
      <c r="AD42" s="90"/>
    </row>
    <row r="43" spans="2:30" x14ac:dyDescent="0.25">
      <c r="B43" s="76" t="s">
        <v>49</v>
      </c>
      <c r="C43" s="76"/>
      <c r="D43" s="76"/>
      <c r="E43" s="13" t="s">
        <v>18</v>
      </c>
      <c r="F43" s="4"/>
      <c r="G43" s="24">
        <v>4</v>
      </c>
      <c r="H43" s="4"/>
      <c r="I43" s="2"/>
      <c r="J43" s="22">
        <v>5</v>
      </c>
      <c r="K43" s="24"/>
      <c r="L43" s="4">
        <v>5</v>
      </c>
      <c r="M43" s="4"/>
      <c r="N43" s="24"/>
      <c r="O43" s="24"/>
      <c r="P43" s="4"/>
      <c r="Q43" s="4"/>
      <c r="R43" s="24"/>
      <c r="S43" s="4">
        <v>3</v>
      </c>
      <c r="T43" s="41"/>
      <c r="U43" s="4">
        <f t="shared" si="0"/>
        <v>17</v>
      </c>
      <c r="V43" s="36">
        <v>95.14</v>
      </c>
      <c r="W43" s="36">
        <f t="shared" si="1"/>
        <v>1617.38</v>
      </c>
      <c r="X43" s="39">
        <f t="shared" si="2"/>
        <v>115.1194</v>
      </c>
      <c r="Y43" s="99">
        <f t="shared" si="3"/>
        <v>1957.0298</v>
      </c>
      <c r="Z43" s="102">
        <v>1608</v>
      </c>
      <c r="AA43" s="102" t="s">
        <v>159</v>
      </c>
      <c r="AB43" s="90"/>
      <c r="AC43" s="90"/>
      <c r="AD43" s="90"/>
    </row>
    <row r="44" spans="2:30" x14ac:dyDescent="0.25">
      <c r="B44" s="105" t="s">
        <v>67</v>
      </c>
      <c r="C44" s="106"/>
      <c r="D44" s="107"/>
      <c r="E44" s="13" t="s">
        <v>18</v>
      </c>
      <c r="F44" s="4"/>
      <c r="G44" s="24"/>
      <c r="H44" s="4"/>
      <c r="I44" s="2"/>
      <c r="J44" s="22"/>
      <c r="K44" s="24"/>
      <c r="L44" s="4"/>
      <c r="M44" s="4"/>
      <c r="N44" s="24"/>
      <c r="O44" s="24"/>
      <c r="P44" s="4"/>
      <c r="Q44" s="4"/>
      <c r="R44" s="24"/>
      <c r="S44" s="4"/>
      <c r="T44" s="41"/>
      <c r="U44" s="4">
        <f t="shared" si="0"/>
        <v>0</v>
      </c>
      <c r="V44" s="36">
        <v>43.22</v>
      </c>
      <c r="W44" s="36">
        <f t="shared" si="1"/>
        <v>0</v>
      </c>
      <c r="X44" s="39">
        <f t="shared" si="2"/>
        <v>52.296199999999999</v>
      </c>
      <c r="Y44" s="99">
        <f t="shared" si="3"/>
        <v>0</v>
      </c>
      <c r="Z44" s="102">
        <v>5497</v>
      </c>
      <c r="AA44" s="102" t="s">
        <v>160</v>
      </c>
      <c r="AB44" s="90"/>
      <c r="AC44" s="90"/>
      <c r="AD44" s="90"/>
    </row>
    <row r="45" spans="2:30" x14ac:dyDescent="0.25">
      <c r="B45" s="105" t="s">
        <v>93</v>
      </c>
      <c r="C45" s="106"/>
      <c r="D45" s="107"/>
      <c r="E45" s="13" t="s">
        <v>18</v>
      </c>
      <c r="F45" s="4"/>
      <c r="G45" s="24"/>
      <c r="H45" s="4"/>
      <c r="I45" s="2"/>
      <c r="J45" s="22"/>
      <c r="K45" s="24"/>
      <c r="L45" s="4"/>
      <c r="M45" s="4"/>
      <c r="N45" s="24">
        <v>1</v>
      </c>
      <c r="O45" s="24"/>
      <c r="P45" s="4"/>
      <c r="Q45" s="4"/>
      <c r="R45" s="24"/>
      <c r="S45" s="4"/>
      <c r="T45" s="41"/>
      <c r="U45" s="4">
        <f t="shared" si="0"/>
        <v>1</v>
      </c>
      <c r="V45" s="36">
        <v>96.53</v>
      </c>
      <c r="W45" s="36">
        <f t="shared" si="1"/>
        <v>96.53</v>
      </c>
      <c r="X45" s="39">
        <f t="shared" si="2"/>
        <v>116.8013</v>
      </c>
      <c r="Y45" s="99">
        <f t="shared" si="3"/>
        <v>116.8013</v>
      </c>
      <c r="Z45" s="102">
        <v>5221</v>
      </c>
      <c r="AA45" s="102" t="s">
        <v>161</v>
      </c>
      <c r="AB45" s="90"/>
      <c r="AC45" s="90"/>
      <c r="AD45" s="90"/>
    </row>
    <row r="46" spans="2:30" x14ac:dyDescent="0.25">
      <c r="B46" s="76" t="s">
        <v>94</v>
      </c>
      <c r="C46" s="76"/>
      <c r="D46" s="76"/>
      <c r="E46" s="13" t="s">
        <v>18</v>
      </c>
      <c r="F46" s="4">
        <v>15</v>
      </c>
      <c r="G46" s="13">
        <v>4</v>
      </c>
      <c r="H46" s="4">
        <v>1</v>
      </c>
      <c r="I46" s="2"/>
      <c r="J46" s="23">
        <v>5</v>
      </c>
      <c r="K46" s="13"/>
      <c r="L46" s="4"/>
      <c r="M46" s="4"/>
      <c r="N46" s="13">
        <v>2</v>
      </c>
      <c r="O46" s="13"/>
      <c r="P46" s="4">
        <v>2</v>
      </c>
      <c r="Q46" s="4"/>
      <c r="R46" s="13"/>
      <c r="S46" s="4"/>
      <c r="T46" s="41"/>
      <c r="U46" s="4">
        <f t="shared" si="0"/>
        <v>29</v>
      </c>
      <c r="V46" s="36">
        <v>34.619999999999997</v>
      </c>
      <c r="W46" s="36">
        <f t="shared" si="1"/>
        <v>1003.9799999999999</v>
      </c>
      <c r="X46" s="39">
        <f t="shared" si="2"/>
        <v>41.890199999999993</v>
      </c>
      <c r="Y46" s="99">
        <f t="shared" si="3"/>
        <v>1214.8157999999999</v>
      </c>
      <c r="Z46" s="102">
        <v>2395</v>
      </c>
      <c r="AA46" s="102" t="s">
        <v>162</v>
      </c>
      <c r="AB46" s="90"/>
      <c r="AC46" s="90"/>
      <c r="AD46" s="90"/>
    </row>
    <row r="47" spans="2:30" x14ac:dyDescent="0.25">
      <c r="B47" s="76" t="s">
        <v>95</v>
      </c>
      <c r="C47" s="76"/>
      <c r="D47" s="76"/>
      <c r="E47" s="13" t="s">
        <v>18</v>
      </c>
      <c r="F47" s="4"/>
      <c r="G47" s="24"/>
      <c r="H47" s="4"/>
      <c r="I47" s="2"/>
      <c r="J47" s="22">
        <v>1</v>
      </c>
      <c r="K47" s="24"/>
      <c r="L47" s="4"/>
      <c r="M47" s="4"/>
      <c r="N47" s="24"/>
      <c r="O47" s="24"/>
      <c r="P47" s="4"/>
      <c r="Q47" s="4">
        <v>3</v>
      </c>
      <c r="R47" s="24"/>
      <c r="S47" s="4"/>
      <c r="T47" s="41"/>
      <c r="U47" s="4">
        <f t="shared" si="0"/>
        <v>4</v>
      </c>
      <c r="V47" s="36">
        <v>163.30000000000001</v>
      </c>
      <c r="W47" s="36">
        <f t="shared" si="1"/>
        <v>653.20000000000005</v>
      </c>
      <c r="X47" s="39">
        <f t="shared" si="2"/>
        <v>197.59300000000002</v>
      </c>
      <c r="Y47" s="99">
        <f t="shared" si="3"/>
        <v>790.37200000000007</v>
      </c>
      <c r="Z47" s="102">
        <v>5182</v>
      </c>
      <c r="AA47" s="102" t="s">
        <v>163</v>
      </c>
      <c r="AB47" s="90"/>
      <c r="AC47" s="90"/>
      <c r="AD47" s="90"/>
    </row>
    <row r="48" spans="2:30" x14ac:dyDescent="0.25">
      <c r="B48" s="105" t="s">
        <v>96</v>
      </c>
      <c r="C48" s="106"/>
      <c r="D48" s="107"/>
      <c r="E48" s="13" t="s">
        <v>18</v>
      </c>
      <c r="F48" s="4">
        <v>20</v>
      </c>
      <c r="G48" s="13"/>
      <c r="H48" s="4"/>
      <c r="I48" s="2"/>
      <c r="J48" s="23">
        <v>5</v>
      </c>
      <c r="K48" s="13"/>
      <c r="L48" s="4"/>
      <c r="M48" s="4"/>
      <c r="N48" s="13">
        <v>2</v>
      </c>
      <c r="O48" s="13">
        <v>2</v>
      </c>
      <c r="P48" s="4"/>
      <c r="Q48" s="4"/>
      <c r="R48" s="13">
        <v>2</v>
      </c>
      <c r="S48" s="4"/>
      <c r="T48" s="41">
        <v>2</v>
      </c>
      <c r="U48" s="4">
        <f t="shared" si="0"/>
        <v>33</v>
      </c>
      <c r="V48" s="36">
        <v>35.56</v>
      </c>
      <c r="W48" s="36">
        <f t="shared" si="1"/>
        <v>1173.48</v>
      </c>
      <c r="X48" s="39">
        <f t="shared" si="2"/>
        <v>43.0276</v>
      </c>
      <c r="Y48" s="99">
        <f t="shared" si="3"/>
        <v>1419.9107999999999</v>
      </c>
      <c r="Z48" s="102">
        <v>3308</v>
      </c>
      <c r="AA48" s="102" t="s">
        <v>164</v>
      </c>
      <c r="AB48" s="90"/>
      <c r="AC48" s="90"/>
      <c r="AD48" s="90"/>
    </row>
    <row r="49" spans="2:30" x14ac:dyDescent="0.25">
      <c r="B49" s="105" t="s">
        <v>50</v>
      </c>
      <c r="C49" s="106"/>
      <c r="D49" s="107"/>
      <c r="E49" s="13" t="s">
        <v>18</v>
      </c>
      <c r="F49" s="4"/>
      <c r="G49" s="13"/>
      <c r="H49" s="4">
        <v>1</v>
      </c>
      <c r="I49" s="2"/>
      <c r="J49" s="23">
        <v>10</v>
      </c>
      <c r="K49" s="13"/>
      <c r="L49" s="4"/>
      <c r="M49" s="4"/>
      <c r="N49" s="13"/>
      <c r="O49" s="13"/>
      <c r="P49" s="4"/>
      <c r="Q49" s="4"/>
      <c r="R49" s="13"/>
      <c r="S49" s="4"/>
      <c r="T49" s="41"/>
      <c r="U49" s="4">
        <f t="shared" si="0"/>
        <v>11</v>
      </c>
      <c r="V49" s="36">
        <v>62.05</v>
      </c>
      <c r="W49" s="36">
        <f t="shared" si="1"/>
        <v>682.55</v>
      </c>
      <c r="X49" s="39">
        <f t="shared" si="2"/>
        <v>75.080500000000001</v>
      </c>
      <c r="Y49" s="99">
        <f t="shared" si="3"/>
        <v>825.88549999999998</v>
      </c>
      <c r="Z49" s="102">
        <v>694</v>
      </c>
      <c r="AA49" s="102" t="s">
        <v>165</v>
      </c>
      <c r="AB49" s="90"/>
      <c r="AC49" s="90"/>
      <c r="AD49" s="90"/>
    </row>
    <row r="50" spans="2:30" x14ac:dyDescent="0.25">
      <c r="B50" s="105" t="s">
        <v>65</v>
      </c>
      <c r="C50" s="106"/>
      <c r="D50" s="107"/>
      <c r="E50" s="13" t="s">
        <v>18</v>
      </c>
      <c r="F50" s="4"/>
      <c r="G50" s="13"/>
      <c r="H50" s="4"/>
      <c r="I50" s="2"/>
      <c r="J50" s="23">
        <v>5</v>
      </c>
      <c r="K50" s="13"/>
      <c r="L50" s="4"/>
      <c r="M50" s="4"/>
      <c r="N50" s="13"/>
      <c r="O50" s="13"/>
      <c r="P50" s="4"/>
      <c r="Q50" s="4"/>
      <c r="R50" s="13">
        <v>3</v>
      </c>
      <c r="S50" s="4"/>
      <c r="T50" s="41"/>
      <c r="U50" s="4">
        <f t="shared" si="0"/>
        <v>8</v>
      </c>
      <c r="V50" s="36">
        <v>62.05</v>
      </c>
      <c r="W50" s="36">
        <f t="shared" si="1"/>
        <v>496.4</v>
      </c>
      <c r="X50" s="39">
        <f t="shared" si="2"/>
        <v>75.080500000000001</v>
      </c>
      <c r="Y50" s="99">
        <f t="shared" si="3"/>
        <v>600.64400000000001</v>
      </c>
      <c r="Z50" s="102">
        <v>694</v>
      </c>
      <c r="AA50" s="102" t="s">
        <v>165</v>
      </c>
      <c r="AB50" s="90"/>
      <c r="AC50" s="90"/>
      <c r="AD50" s="90"/>
    </row>
    <row r="51" spans="2:30" x14ac:dyDescent="0.25">
      <c r="B51" s="105" t="s">
        <v>86</v>
      </c>
      <c r="C51" s="106"/>
      <c r="D51" s="107"/>
      <c r="E51" s="13" t="s">
        <v>18</v>
      </c>
      <c r="F51" s="4"/>
      <c r="G51" s="13"/>
      <c r="H51" s="4"/>
      <c r="I51" s="2"/>
      <c r="J51" s="30"/>
      <c r="K51" s="13"/>
      <c r="L51" s="4"/>
      <c r="M51" s="4"/>
      <c r="N51" s="13"/>
      <c r="O51" s="13"/>
      <c r="P51" s="4"/>
      <c r="Q51" s="4"/>
      <c r="R51" s="13"/>
      <c r="S51" s="4"/>
      <c r="T51" s="41">
        <v>2</v>
      </c>
      <c r="U51" s="4">
        <f t="shared" si="0"/>
        <v>2</v>
      </c>
      <c r="V51" s="36">
        <v>58.32</v>
      </c>
      <c r="W51" s="36">
        <f t="shared" si="1"/>
        <v>116.64</v>
      </c>
      <c r="X51" s="39">
        <f t="shared" si="2"/>
        <v>70.5672</v>
      </c>
      <c r="Y51" s="99">
        <f t="shared" si="3"/>
        <v>141.1344</v>
      </c>
      <c r="Z51" s="102">
        <v>3249</v>
      </c>
      <c r="AA51" s="102" t="s">
        <v>166</v>
      </c>
      <c r="AB51" s="90"/>
      <c r="AC51" s="90"/>
      <c r="AD51" s="90"/>
    </row>
    <row r="52" spans="2:30" x14ac:dyDescent="0.25">
      <c r="B52" s="114" t="s">
        <v>68</v>
      </c>
      <c r="C52" s="115"/>
      <c r="D52" s="116"/>
      <c r="E52" s="13" t="s">
        <v>18</v>
      </c>
      <c r="F52" s="4"/>
      <c r="G52" s="13">
        <v>2</v>
      </c>
      <c r="H52" s="4"/>
      <c r="I52" s="2"/>
      <c r="J52" s="30"/>
      <c r="K52" s="13"/>
      <c r="L52" s="4"/>
      <c r="M52" s="4"/>
      <c r="N52" s="13"/>
      <c r="O52" s="13"/>
      <c r="P52" s="4">
        <v>1</v>
      </c>
      <c r="Q52" s="4"/>
      <c r="R52" s="13"/>
      <c r="S52" s="4"/>
      <c r="T52" s="41"/>
      <c r="U52" s="4">
        <f t="shared" si="0"/>
        <v>3</v>
      </c>
      <c r="V52" s="36">
        <v>81.33</v>
      </c>
      <c r="W52" s="36">
        <f t="shared" si="1"/>
        <v>243.99</v>
      </c>
      <c r="X52" s="39">
        <f t="shared" si="2"/>
        <v>98.409300000000002</v>
      </c>
      <c r="Y52" s="99">
        <f t="shared" si="3"/>
        <v>295.22789999999998</v>
      </c>
      <c r="Z52" s="102">
        <v>3156</v>
      </c>
      <c r="AA52" s="102" t="s">
        <v>167</v>
      </c>
      <c r="AB52" s="90"/>
      <c r="AC52" s="90"/>
      <c r="AD52" s="90"/>
    </row>
    <row r="53" spans="2:30" x14ac:dyDescent="0.25">
      <c r="B53" s="114" t="s">
        <v>84</v>
      </c>
      <c r="C53" s="115"/>
      <c r="D53" s="116"/>
      <c r="E53" s="13" t="s">
        <v>18</v>
      </c>
      <c r="F53" s="4"/>
      <c r="G53" s="13">
        <v>2</v>
      </c>
      <c r="H53" s="4"/>
      <c r="I53" s="2"/>
      <c r="J53" s="30"/>
      <c r="K53" s="13"/>
      <c r="L53" s="4"/>
      <c r="M53" s="4"/>
      <c r="N53" s="13">
        <v>1</v>
      </c>
      <c r="O53" s="13"/>
      <c r="P53" s="4"/>
      <c r="Q53" s="4"/>
      <c r="R53" s="13">
        <v>3</v>
      </c>
      <c r="S53" s="4"/>
      <c r="T53" s="41"/>
      <c r="U53" s="4">
        <f t="shared" si="0"/>
        <v>6</v>
      </c>
      <c r="V53" s="36">
        <v>59.34</v>
      </c>
      <c r="W53" s="36">
        <f t="shared" si="1"/>
        <v>356.04</v>
      </c>
      <c r="X53" s="39">
        <f t="shared" si="2"/>
        <v>71.801400000000001</v>
      </c>
      <c r="Y53" s="99">
        <f t="shared" si="3"/>
        <v>430.80840000000001</v>
      </c>
      <c r="Z53" s="102">
        <v>542</v>
      </c>
      <c r="AA53" s="102" t="s">
        <v>168</v>
      </c>
      <c r="AB53" s="90"/>
      <c r="AC53" s="90"/>
      <c r="AD53" s="90"/>
    </row>
    <row r="54" spans="2:30" x14ac:dyDescent="0.25">
      <c r="B54" s="114" t="s">
        <v>85</v>
      </c>
      <c r="C54" s="115"/>
      <c r="D54" s="116"/>
      <c r="E54" s="13" t="s">
        <v>18</v>
      </c>
      <c r="F54" s="4"/>
      <c r="G54" s="13">
        <v>2</v>
      </c>
      <c r="H54" s="4"/>
      <c r="I54" s="2"/>
      <c r="J54" s="30"/>
      <c r="K54" s="13"/>
      <c r="L54" s="4">
        <v>5</v>
      </c>
      <c r="M54" s="4"/>
      <c r="N54" s="13"/>
      <c r="O54" s="13"/>
      <c r="P54" s="4"/>
      <c r="Q54" s="4"/>
      <c r="R54" s="13">
        <v>2</v>
      </c>
      <c r="S54" s="4"/>
      <c r="T54" s="41"/>
      <c r="U54" s="4">
        <f t="shared" si="0"/>
        <v>9</v>
      </c>
      <c r="V54" s="36">
        <v>87.17</v>
      </c>
      <c r="W54" s="36">
        <f t="shared" si="1"/>
        <v>784.53</v>
      </c>
      <c r="X54" s="39">
        <f t="shared" si="2"/>
        <v>105.4757</v>
      </c>
      <c r="Y54" s="99">
        <f t="shared" si="3"/>
        <v>949.28129999999999</v>
      </c>
      <c r="Z54" s="102">
        <v>1655</v>
      </c>
      <c r="AA54" s="102" t="s">
        <v>169</v>
      </c>
      <c r="AB54" s="90"/>
      <c r="AC54" s="90"/>
      <c r="AD54" s="90"/>
    </row>
    <row r="55" spans="2:30" x14ac:dyDescent="0.25">
      <c r="B55" s="105" t="s">
        <v>104</v>
      </c>
      <c r="C55" s="106"/>
      <c r="D55" s="107"/>
      <c r="E55" s="13" t="s">
        <v>20</v>
      </c>
      <c r="F55" s="4"/>
      <c r="G55" s="25"/>
      <c r="H55" s="4"/>
      <c r="I55" s="2"/>
      <c r="J55" s="30">
        <v>1</v>
      </c>
      <c r="K55" s="25"/>
      <c r="L55" s="4"/>
      <c r="M55" s="4"/>
      <c r="N55" s="25"/>
      <c r="O55" s="25"/>
      <c r="P55" s="4"/>
      <c r="Q55" s="4"/>
      <c r="R55" s="25"/>
      <c r="S55" s="4"/>
      <c r="T55" s="41"/>
      <c r="U55" s="4">
        <f t="shared" si="0"/>
        <v>1</v>
      </c>
      <c r="V55" s="36">
        <v>479.25</v>
      </c>
      <c r="W55" s="36">
        <f t="shared" si="1"/>
        <v>479.25</v>
      </c>
      <c r="X55" s="39">
        <f t="shared" si="2"/>
        <v>579.89249999999993</v>
      </c>
      <c r="Y55" s="99">
        <f t="shared" si="3"/>
        <v>579.89249999999993</v>
      </c>
      <c r="Z55" s="102">
        <v>4624</v>
      </c>
      <c r="AA55" s="102" t="s">
        <v>170</v>
      </c>
      <c r="AB55" s="90"/>
      <c r="AC55" s="90"/>
      <c r="AD55" s="90"/>
    </row>
    <row r="56" spans="2:30" x14ac:dyDescent="0.25">
      <c r="B56" s="105" t="s">
        <v>51</v>
      </c>
      <c r="C56" s="106"/>
      <c r="D56" s="107"/>
      <c r="E56" s="13" t="s">
        <v>20</v>
      </c>
      <c r="F56" s="4">
        <v>1</v>
      </c>
      <c r="G56" s="25"/>
      <c r="H56" s="4"/>
      <c r="I56" s="2"/>
      <c r="J56" s="30"/>
      <c r="K56" s="25"/>
      <c r="L56" s="4"/>
      <c r="M56" s="4"/>
      <c r="N56" s="25">
        <v>1</v>
      </c>
      <c r="O56" s="25"/>
      <c r="P56" s="4"/>
      <c r="Q56" s="4"/>
      <c r="R56" s="25"/>
      <c r="S56" s="4"/>
      <c r="T56" s="41"/>
      <c r="U56" s="4">
        <f t="shared" si="0"/>
        <v>2</v>
      </c>
      <c r="V56" s="36">
        <v>200.88</v>
      </c>
      <c r="W56" s="36">
        <f t="shared" si="1"/>
        <v>401.76</v>
      </c>
      <c r="X56" s="39">
        <f t="shared" si="2"/>
        <v>243.06479999999999</v>
      </c>
      <c r="Y56" s="99">
        <f t="shared" si="3"/>
        <v>486.12959999999998</v>
      </c>
      <c r="Z56" s="102">
        <v>511</v>
      </c>
      <c r="AA56" s="102" t="s">
        <v>171</v>
      </c>
      <c r="AB56" s="90"/>
      <c r="AC56" s="90"/>
      <c r="AD56" s="90"/>
    </row>
    <row r="57" spans="2:30" x14ac:dyDescent="0.25">
      <c r="B57" s="77" t="s">
        <v>19</v>
      </c>
      <c r="C57" s="77"/>
      <c r="D57" s="77"/>
      <c r="E57" s="53"/>
      <c r="F57" s="54"/>
      <c r="G57" s="55"/>
      <c r="H57" s="54"/>
      <c r="I57" s="56"/>
      <c r="J57" s="57"/>
      <c r="K57" s="54"/>
      <c r="L57" s="54"/>
      <c r="M57" s="54"/>
      <c r="N57" s="54"/>
      <c r="O57" s="54"/>
      <c r="P57" s="54"/>
      <c r="Q57" s="54"/>
      <c r="R57" s="54"/>
      <c r="S57" s="54"/>
      <c r="T57" s="58"/>
      <c r="U57" s="54"/>
      <c r="V57" s="54">
        <v>0</v>
      </c>
      <c r="W57" s="54"/>
      <c r="X57" s="59"/>
      <c r="Y57" s="100"/>
      <c r="Z57" s="102"/>
      <c r="AA57" s="102"/>
      <c r="AB57" s="90"/>
      <c r="AC57" s="90"/>
      <c r="AD57" s="90"/>
    </row>
    <row r="58" spans="2:30" x14ac:dyDescent="0.25">
      <c r="B58" s="114" t="s">
        <v>111</v>
      </c>
      <c r="C58" s="115"/>
      <c r="D58" s="116"/>
      <c r="E58" s="15" t="s">
        <v>18</v>
      </c>
      <c r="F58" s="3"/>
      <c r="G58" s="15"/>
      <c r="H58" s="3"/>
      <c r="I58" s="62"/>
      <c r="J58" s="21"/>
      <c r="K58" s="15"/>
      <c r="L58" s="3"/>
      <c r="M58" s="3"/>
      <c r="N58" s="15"/>
      <c r="O58" s="35"/>
      <c r="P58" s="3"/>
      <c r="Q58" s="3"/>
      <c r="R58" s="15">
        <v>2</v>
      </c>
      <c r="S58" s="3"/>
      <c r="T58" s="43"/>
      <c r="U58" s="3">
        <f t="shared" ref="U58:U66" si="4">SUM(F58:T58)</f>
        <v>2</v>
      </c>
      <c r="V58" s="36">
        <v>19.329999999999998</v>
      </c>
      <c r="W58" s="36">
        <f t="shared" si="1"/>
        <v>38.659999999999997</v>
      </c>
      <c r="X58" s="39">
        <f t="shared" si="2"/>
        <v>23.389299999999999</v>
      </c>
      <c r="Y58" s="99">
        <f t="shared" si="3"/>
        <v>46.778599999999997</v>
      </c>
      <c r="Z58" s="102">
        <v>1463</v>
      </c>
      <c r="AA58" s="102" t="s">
        <v>172</v>
      </c>
      <c r="AB58" s="90"/>
      <c r="AC58" s="90"/>
      <c r="AD58" s="90"/>
    </row>
    <row r="59" spans="2:30" x14ac:dyDescent="0.25">
      <c r="B59" s="78" t="s">
        <v>29</v>
      </c>
      <c r="C59" s="78"/>
      <c r="D59" s="78"/>
      <c r="E59" s="13" t="s">
        <v>18</v>
      </c>
      <c r="F59" s="5"/>
      <c r="G59" s="15"/>
      <c r="H59" s="5"/>
      <c r="I59" s="5">
        <v>10</v>
      </c>
      <c r="J59" s="21">
        <v>20</v>
      </c>
      <c r="K59" s="15">
        <v>20</v>
      </c>
      <c r="L59" s="5"/>
      <c r="M59" s="5">
        <v>6</v>
      </c>
      <c r="N59" s="15">
        <v>3</v>
      </c>
      <c r="O59" s="15"/>
      <c r="P59" s="5">
        <v>3</v>
      </c>
      <c r="Q59" s="5"/>
      <c r="R59" s="15"/>
      <c r="S59" s="5">
        <v>25</v>
      </c>
      <c r="T59" s="42">
        <v>20</v>
      </c>
      <c r="U59" s="5">
        <f t="shared" si="4"/>
        <v>107</v>
      </c>
      <c r="V59" s="36">
        <v>26.87</v>
      </c>
      <c r="W59" s="36">
        <f t="shared" si="1"/>
        <v>2875.09</v>
      </c>
      <c r="X59" s="39">
        <f t="shared" si="2"/>
        <v>32.512700000000002</v>
      </c>
      <c r="Y59" s="99">
        <f t="shared" si="3"/>
        <v>3478.8589000000002</v>
      </c>
      <c r="Z59" s="102">
        <v>1720</v>
      </c>
      <c r="AA59" s="102" t="s">
        <v>173</v>
      </c>
      <c r="AB59" s="90"/>
      <c r="AC59" s="90"/>
      <c r="AD59" s="90"/>
    </row>
    <row r="60" spans="2:30" x14ac:dyDescent="0.25">
      <c r="B60" s="79" t="s">
        <v>78</v>
      </c>
      <c r="C60" s="79"/>
      <c r="D60" s="79"/>
      <c r="E60" s="13" t="s">
        <v>18</v>
      </c>
      <c r="F60" s="4">
        <v>5</v>
      </c>
      <c r="G60" s="15"/>
      <c r="H60" s="4">
        <v>4</v>
      </c>
      <c r="I60" s="2"/>
      <c r="J60" s="21">
        <v>10</v>
      </c>
      <c r="K60" s="15">
        <v>10</v>
      </c>
      <c r="L60" s="4"/>
      <c r="M60" s="4">
        <v>4</v>
      </c>
      <c r="N60" s="15">
        <v>3</v>
      </c>
      <c r="O60" s="15"/>
      <c r="P60" s="4"/>
      <c r="Q60" s="4">
        <v>12</v>
      </c>
      <c r="R60" s="15"/>
      <c r="S60" s="4">
        <v>6</v>
      </c>
      <c r="T60" s="41">
        <v>4</v>
      </c>
      <c r="U60" s="4">
        <f t="shared" si="4"/>
        <v>58</v>
      </c>
      <c r="V60" s="36">
        <v>35.770000000000003</v>
      </c>
      <c r="W60" s="36">
        <f t="shared" si="1"/>
        <v>2074.6600000000003</v>
      </c>
      <c r="X60" s="39">
        <f t="shared" si="2"/>
        <v>43.281700000000001</v>
      </c>
      <c r="Y60" s="99">
        <f t="shared" si="3"/>
        <v>2510.3386</v>
      </c>
      <c r="Z60" s="102">
        <v>5294</v>
      </c>
      <c r="AA60" s="102" t="s">
        <v>174</v>
      </c>
      <c r="AB60" s="90"/>
      <c r="AC60" s="90"/>
      <c r="AD60" s="90"/>
    </row>
    <row r="61" spans="2:30" x14ac:dyDescent="0.25">
      <c r="B61" s="80" t="s">
        <v>52</v>
      </c>
      <c r="C61" s="80"/>
      <c r="D61" s="80"/>
      <c r="E61" s="13" t="s">
        <v>18</v>
      </c>
      <c r="F61" s="4"/>
      <c r="G61" s="15">
        <v>15</v>
      </c>
      <c r="H61" s="4"/>
      <c r="I61" s="10"/>
      <c r="J61" s="21">
        <v>5</v>
      </c>
      <c r="K61" s="15"/>
      <c r="L61" s="4">
        <v>10</v>
      </c>
      <c r="M61" s="4"/>
      <c r="N61" s="15">
        <v>3</v>
      </c>
      <c r="O61" s="15"/>
      <c r="P61" s="4"/>
      <c r="Q61" s="4"/>
      <c r="R61" s="15"/>
      <c r="S61" s="4">
        <v>6</v>
      </c>
      <c r="T61" s="41"/>
      <c r="U61" s="4">
        <f t="shared" si="4"/>
        <v>39</v>
      </c>
      <c r="V61" s="36">
        <v>51.19</v>
      </c>
      <c r="W61" s="36">
        <f t="shared" si="1"/>
        <v>1996.4099999999999</v>
      </c>
      <c r="X61" s="39">
        <f t="shared" si="2"/>
        <v>61.939899999999994</v>
      </c>
      <c r="Y61" s="99">
        <f t="shared" si="3"/>
        <v>2415.6560999999997</v>
      </c>
      <c r="Z61" s="102">
        <v>1641</v>
      </c>
      <c r="AA61" s="102" t="s">
        <v>175</v>
      </c>
      <c r="AB61" s="90"/>
      <c r="AC61" s="90"/>
      <c r="AD61" s="90"/>
    </row>
    <row r="62" spans="2:30" x14ac:dyDescent="0.25">
      <c r="B62" s="76" t="s">
        <v>79</v>
      </c>
      <c r="C62" s="76"/>
      <c r="D62" s="76"/>
      <c r="E62" s="13" t="s">
        <v>18</v>
      </c>
      <c r="F62" s="5"/>
      <c r="G62" s="15">
        <v>2</v>
      </c>
      <c r="H62" s="5">
        <v>3</v>
      </c>
      <c r="I62" s="5">
        <v>10</v>
      </c>
      <c r="J62" s="21">
        <v>10</v>
      </c>
      <c r="K62" s="15">
        <v>5</v>
      </c>
      <c r="L62" s="5"/>
      <c r="M62" s="5"/>
      <c r="N62" s="15">
        <v>3</v>
      </c>
      <c r="O62" s="15"/>
      <c r="P62" s="5"/>
      <c r="Q62" s="5">
        <v>5</v>
      </c>
      <c r="R62" s="15">
        <v>5</v>
      </c>
      <c r="S62" s="5"/>
      <c r="T62" s="42">
        <v>4</v>
      </c>
      <c r="U62" s="5">
        <f t="shared" si="4"/>
        <v>47</v>
      </c>
      <c r="V62" s="36">
        <v>15.09</v>
      </c>
      <c r="W62" s="36">
        <f t="shared" si="1"/>
        <v>709.23</v>
      </c>
      <c r="X62" s="39">
        <f t="shared" si="2"/>
        <v>18.258900000000001</v>
      </c>
      <c r="Y62" s="99">
        <f t="shared" si="3"/>
        <v>858.16830000000004</v>
      </c>
      <c r="Z62" s="102">
        <v>2365</v>
      </c>
      <c r="AA62" s="102" t="s">
        <v>176</v>
      </c>
      <c r="AB62" s="90"/>
      <c r="AC62" s="90"/>
      <c r="AD62" s="90"/>
    </row>
    <row r="63" spans="2:30" x14ac:dyDescent="0.25">
      <c r="B63" s="105" t="s">
        <v>69</v>
      </c>
      <c r="C63" s="106"/>
      <c r="D63" s="107"/>
      <c r="E63" s="14" t="s">
        <v>18</v>
      </c>
      <c r="F63" s="5"/>
      <c r="G63" s="15">
        <v>4</v>
      </c>
      <c r="H63" s="5"/>
      <c r="I63" s="16"/>
      <c r="J63" s="21">
        <v>1</v>
      </c>
      <c r="K63" s="15"/>
      <c r="L63" s="5"/>
      <c r="M63" s="5"/>
      <c r="N63" s="15"/>
      <c r="O63" s="15"/>
      <c r="P63" s="5">
        <v>1</v>
      </c>
      <c r="Q63" s="5"/>
      <c r="R63" s="15"/>
      <c r="S63" s="5"/>
      <c r="T63" s="42"/>
      <c r="U63" s="4">
        <f t="shared" si="4"/>
        <v>6</v>
      </c>
      <c r="V63" s="36">
        <v>53.02</v>
      </c>
      <c r="W63" s="36">
        <f t="shared" si="1"/>
        <v>318.12</v>
      </c>
      <c r="X63" s="39">
        <f t="shared" si="2"/>
        <v>64.154200000000003</v>
      </c>
      <c r="Y63" s="99">
        <f t="shared" si="3"/>
        <v>384.92520000000002</v>
      </c>
      <c r="Z63" s="102">
        <v>336</v>
      </c>
      <c r="AA63" s="102" t="s">
        <v>177</v>
      </c>
      <c r="AB63" s="90"/>
      <c r="AC63" s="90"/>
      <c r="AD63" s="90"/>
    </row>
    <row r="64" spans="2:30" x14ac:dyDescent="0.25">
      <c r="B64" s="76" t="s">
        <v>80</v>
      </c>
      <c r="C64" s="76"/>
      <c r="D64" s="76"/>
      <c r="E64" s="13" t="s">
        <v>18</v>
      </c>
      <c r="F64" s="4"/>
      <c r="G64" s="15">
        <v>2</v>
      </c>
      <c r="H64" s="4">
        <v>6</v>
      </c>
      <c r="I64" s="2"/>
      <c r="J64" s="21">
        <v>3</v>
      </c>
      <c r="K64" s="15"/>
      <c r="L64" s="4">
        <v>3</v>
      </c>
      <c r="M64" s="4"/>
      <c r="N64" s="15">
        <v>1</v>
      </c>
      <c r="O64" s="15">
        <v>3</v>
      </c>
      <c r="P64" s="4">
        <v>3</v>
      </c>
      <c r="Q64" s="4"/>
      <c r="R64" s="15">
        <v>2</v>
      </c>
      <c r="S64" s="4"/>
      <c r="T64" s="41"/>
      <c r="U64" s="4">
        <f t="shared" si="4"/>
        <v>23</v>
      </c>
      <c r="V64" s="36">
        <v>9.06</v>
      </c>
      <c r="W64" s="36">
        <f t="shared" si="1"/>
        <v>208.38000000000002</v>
      </c>
      <c r="X64" s="39">
        <f t="shared" si="2"/>
        <v>10.9626</v>
      </c>
      <c r="Y64" s="99">
        <f t="shared" si="3"/>
        <v>252.13980000000001</v>
      </c>
      <c r="Z64" s="102">
        <v>2613</v>
      </c>
      <c r="AA64" s="102" t="s">
        <v>178</v>
      </c>
      <c r="AB64" s="90"/>
      <c r="AC64" s="90"/>
      <c r="AD64" s="90"/>
    </row>
    <row r="65" spans="2:30" x14ac:dyDescent="0.25">
      <c r="B65" s="81" t="s">
        <v>98</v>
      </c>
      <c r="C65" s="81"/>
      <c r="D65" s="81"/>
      <c r="E65" s="13" t="s">
        <v>18</v>
      </c>
      <c r="F65" s="4"/>
      <c r="G65" s="15"/>
      <c r="H65" s="4"/>
      <c r="I65" s="2"/>
      <c r="J65" s="21">
        <v>2</v>
      </c>
      <c r="K65" s="15"/>
      <c r="L65" s="4"/>
      <c r="M65" s="4"/>
      <c r="N65" s="15"/>
      <c r="O65" s="15"/>
      <c r="P65" s="4"/>
      <c r="Q65" s="4"/>
      <c r="R65" s="15"/>
      <c r="S65" s="4"/>
      <c r="T65" s="41"/>
      <c r="U65" s="4">
        <f t="shared" si="4"/>
        <v>2</v>
      </c>
      <c r="V65" s="36">
        <v>16.96</v>
      </c>
      <c r="W65" s="36">
        <f t="shared" si="1"/>
        <v>33.92</v>
      </c>
      <c r="X65" s="39">
        <f t="shared" si="2"/>
        <v>20.521599999999999</v>
      </c>
      <c r="Y65" s="99">
        <f t="shared" si="3"/>
        <v>41.043199999999999</v>
      </c>
      <c r="Z65" s="102">
        <v>2406</v>
      </c>
      <c r="AA65" s="102" t="s">
        <v>179</v>
      </c>
      <c r="AB65" s="90"/>
      <c r="AC65" s="90"/>
      <c r="AD65" s="90"/>
    </row>
    <row r="66" spans="2:30" x14ac:dyDescent="0.25">
      <c r="B66" s="82" t="s">
        <v>58</v>
      </c>
      <c r="C66" s="82"/>
      <c r="D66" s="82"/>
      <c r="E66" s="13" t="s">
        <v>18</v>
      </c>
      <c r="F66" s="4"/>
      <c r="G66" s="15">
        <v>2</v>
      </c>
      <c r="H66" s="4">
        <v>1</v>
      </c>
      <c r="I66" s="2"/>
      <c r="J66" s="21">
        <v>2</v>
      </c>
      <c r="K66" s="15"/>
      <c r="L66" s="4">
        <v>2</v>
      </c>
      <c r="M66" s="4"/>
      <c r="N66" s="15"/>
      <c r="O66" s="15"/>
      <c r="P66" s="4"/>
      <c r="Q66" s="4"/>
      <c r="R66" s="15">
        <v>2</v>
      </c>
      <c r="S66" s="4">
        <v>5</v>
      </c>
      <c r="T66" s="41">
        <v>1</v>
      </c>
      <c r="U66" s="4">
        <f t="shared" si="4"/>
        <v>15</v>
      </c>
      <c r="V66" s="36">
        <v>12.06</v>
      </c>
      <c r="W66" s="36">
        <f t="shared" si="1"/>
        <v>180.9</v>
      </c>
      <c r="X66" s="39">
        <f t="shared" si="2"/>
        <v>14.592600000000001</v>
      </c>
      <c r="Y66" s="99">
        <f t="shared" si="3"/>
        <v>218.88900000000001</v>
      </c>
      <c r="Z66" s="102">
        <v>4197</v>
      </c>
      <c r="AA66" s="102" t="s">
        <v>180</v>
      </c>
      <c r="AB66" s="90"/>
      <c r="AC66" s="90"/>
      <c r="AD66" s="90"/>
    </row>
    <row r="67" spans="2:30" x14ac:dyDescent="0.25">
      <c r="B67" s="77" t="s">
        <v>27</v>
      </c>
      <c r="C67" s="77"/>
      <c r="D67" s="77"/>
      <c r="E67" s="53"/>
      <c r="F67" s="54"/>
      <c r="G67" s="55"/>
      <c r="H67" s="54"/>
      <c r="I67" s="56"/>
      <c r="J67" s="57"/>
      <c r="K67" s="54"/>
      <c r="L67" s="54"/>
      <c r="M67" s="54"/>
      <c r="N67" s="54"/>
      <c r="O67" s="54"/>
      <c r="P67" s="54"/>
      <c r="Q67" s="54"/>
      <c r="R67" s="54"/>
      <c r="S67" s="54"/>
      <c r="T67" s="58"/>
      <c r="U67" s="54"/>
      <c r="V67" s="54">
        <v>0</v>
      </c>
      <c r="W67" s="54"/>
      <c r="X67" s="59"/>
      <c r="Y67" s="100"/>
      <c r="Z67" s="102"/>
      <c r="AA67" s="102"/>
      <c r="AB67" s="90"/>
      <c r="AC67" s="90"/>
      <c r="AD67" s="90"/>
    </row>
    <row r="68" spans="2:30" x14ac:dyDescent="0.25">
      <c r="B68" s="76" t="s">
        <v>81</v>
      </c>
      <c r="C68" s="76"/>
      <c r="D68" s="76"/>
      <c r="E68" s="13" t="s">
        <v>20</v>
      </c>
      <c r="F68" s="4"/>
      <c r="G68" s="15"/>
      <c r="H68" s="4"/>
      <c r="I68" s="2">
        <v>2</v>
      </c>
      <c r="J68" s="21">
        <v>4</v>
      </c>
      <c r="K68" s="15"/>
      <c r="L68" s="4"/>
      <c r="M68" s="4">
        <v>2</v>
      </c>
      <c r="N68" s="4"/>
      <c r="O68" s="4">
        <v>1</v>
      </c>
      <c r="P68" s="4"/>
      <c r="Q68" s="4"/>
      <c r="R68" s="15"/>
      <c r="S68" s="4"/>
      <c r="T68" s="41"/>
      <c r="U68" s="4">
        <f t="shared" ref="U68:U83" si="5">SUM(F68:T68)</f>
        <v>9</v>
      </c>
      <c r="V68" s="36">
        <v>7.5</v>
      </c>
      <c r="W68" s="36">
        <f t="shared" si="1"/>
        <v>67.5</v>
      </c>
      <c r="X68" s="39">
        <f t="shared" ref="X68:X86" si="6">V68*1.21</f>
        <v>9.0749999999999993</v>
      </c>
      <c r="Y68" s="99">
        <f t="shared" ref="Y68:Y86" si="7">U68*X68</f>
        <v>81.674999999999997</v>
      </c>
      <c r="Z68" s="102">
        <v>5750</v>
      </c>
      <c r="AA68" s="102" t="s">
        <v>181</v>
      </c>
      <c r="AB68" s="90"/>
      <c r="AC68" s="90"/>
      <c r="AD68" s="90"/>
    </row>
    <row r="69" spans="2:30" x14ac:dyDescent="0.25">
      <c r="B69" s="76" t="s">
        <v>82</v>
      </c>
      <c r="C69" s="76"/>
      <c r="D69" s="76"/>
      <c r="E69" s="13" t="s">
        <v>20</v>
      </c>
      <c r="F69" s="4">
        <v>5</v>
      </c>
      <c r="G69" s="15"/>
      <c r="H69" s="4"/>
      <c r="I69" s="2">
        <v>1</v>
      </c>
      <c r="J69" s="21">
        <v>4</v>
      </c>
      <c r="K69" s="15"/>
      <c r="L69" s="4"/>
      <c r="M69" s="4"/>
      <c r="N69" s="4"/>
      <c r="O69" s="4">
        <v>1</v>
      </c>
      <c r="P69" s="4"/>
      <c r="Q69" s="4"/>
      <c r="R69" s="15"/>
      <c r="S69" s="4">
        <v>2</v>
      </c>
      <c r="T69" s="41"/>
      <c r="U69" s="4">
        <f t="shared" si="5"/>
        <v>13</v>
      </c>
      <c r="V69" s="36">
        <v>20.97</v>
      </c>
      <c r="W69" s="36">
        <f t="shared" si="1"/>
        <v>272.61</v>
      </c>
      <c r="X69" s="39">
        <f t="shared" si="6"/>
        <v>25.373699999999999</v>
      </c>
      <c r="Y69" s="99">
        <f t="shared" si="7"/>
        <v>329.85809999999998</v>
      </c>
      <c r="Z69" s="102">
        <v>1079</v>
      </c>
      <c r="AA69" s="102" t="s">
        <v>182</v>
      </c>
      <c r="AB69" s="90"/>
      <c r="AC69" s="90"/>
      <c r="AD69" s="90"/>
    </row>
    <row r="70" spans="2:30" x14ac:dyDescent="0.25">
      <c r="B70" s="76" t="s">
        <v>61</v>
      </c>
      <c r="C70" s="76"/>
      <c r="D70" s="76"/>
      <c r="E70" s="13" t="s">
        <v>20</v>
      </c>
      <c r="F70" s="4">
        <v>2</v>
      </c>
      <c r="G70" s="15"/>
      <c r="H70" s="4"/>
      <c r="I70" s="2">
        <v>1</v>
      </c>
      <c r="J70" s="21">
        <v>2</v>
      </c>
      <c r="K70" s="15"/>
      <c r="L70" s="4"/>
      <c r="M70" s="4"/>
      <c r="N70" s="4">
        <v>2</v>
      </c>
      <c r="O70" s="4">
        <v>1</v>
      </c>
      <c r="P70" s="4"/>
      <c r="Q70" s="4"/>
      <c r="R70" s="15"/>
      <c r="S70" s="4"/>
      <c r="T70" s="41">
        <v>2</v>
      </c>
      <c r="U70" s="4">
        <f t="shared" si="5"/>
        <v>10</v>
      </c>
      <c r="V70" s="36">
        <v>19.66</v>
      </c>
      <c r="W70" s="36">
        <f t="shared" si="1"/>
        <v>196.6</v>
      </c>
      <c r="X70" s="39">
        <f t="shared" si="6"/>
        <v>23.788599999999999</v>
      </c>
      <c r="Y70" s="99">
        <f t="shared" si="7"/>
        <v>237.886</v>
      </c>
      <c r="Z70" s="102">
        <v>1515</v>
      </c>
      <c r="AA70" s="102" t="s">
        <v>183</v>
      </c>
      <c r="AB70" s="90"/>
      <c r="AC70" s="90"/>
      <c r="AD70" s="90"/>
    </row>
    <row r="71" spans="2:30" x14ac:dyDescent="0.25">
      <c r="B71" s="114" t="s">
        <v>83</v>
      </c>
      <c r="C71" s="115"/>
      <c r="D71" s="116"/>
      <c r="E71" s="13" t="s">
        <v>20</v>
      </c>
      <c r="F71" s="4"/>
      <c r="G71" s="15"/>
      <c r="H71" s="4"/>
      <c r="I71" s="2"/>
      <c r="J71" s="21">
        <v>5</v>
      </c>
      <c r="K71" s="15"/>
      <c r="L71" s="4"/>
      <c r="M71" s="4"/>
      <c r="N71" s="4"/>
      <c r="O71" s="4"/>
      <c r="P71" s="4"/>
      <c r="Q71" s="4"/>
      <c r="R71" s="15"/>
      <c r="S71" s="4"/>
      <c r="T71" s="41"/>
      <c r="U71" s="4">
        <f t="shared" si="5"/>
        <v>5</v>
      </c>
      <c r="V71" s="36">
        <v>9.6300000000000008</v>
      </c>
      <c r="W71" s="36">
        <f t="shared" si="1"/>
        <v>48.150000000000006</v>
      </c>
      <c r="X71" s="39">
        <f t="shared" si="6"/>
        <v>11.6523</v>
      </c>
      <c r="Y71" s="99">
        <f t="shared" si="7"/>
        <v>58.261499999999998</v>
      </c>
      <c r="Z71" s="102">
        <v>3403</v>
      </c>
      <c r="AA71" s="102" t="s">
        <v>184</v>
      </c>
      <c r="AB71" s="90"/>
      <c r="AC71" s="90"/>
      <c r="AD71" s="90"/>
    </row>
    <row r="72" spans="2:30" x14ac:dyDescent="0.25">
      <c r="B72" s="105" t="s">
        <v>99</v>
      </c>
      <c r="C72" s="106"/>
      <c r="D72" s="107"/>
      <c r="E72" s="13" t="s">
        <v>20</v>
      </c>
      <c r="F72" s="4"/>
      <c r="G72" s="15"/>
      <c r="H72" s="4">
        <v>1</v>
      </c>
      <c r="I72" s="2"/>
      <c r="J72" s="21">
        <v>3</v>
      </c>
      <c r="K72" s="15"/>
      <c r="L72" s="4"/>
      <c r="M72" s="4"/>
      <c r="N72" s="4">
        <v>1</v>
      </c>
      <c r="O72" s="4"/>
      <c r="P72" s="4"/>
      <c r="Q72" s="4"/>
      <c r="R72" s="15"/>
      <c r="S72" s="4"/>
      <c r="T72" s="41"/>
      <c r="U72" s="4">
        <f t="shared" si="5"/>
        <v>5</v>
      </c>
      <c r="V72" s="36">
        <v>35.64</v>
      </c>
      <c r="W72" s="36">
        <f t="shared" si="1"/>
        <v>178.2</v>
      </c>
      <c r="X72" s="39">
        <f t="shared" si="6"/>
        <v>43.124400000000001</v>
      </c>
      <c r="Y72" s="99">
        <f t="shared" si="7"/>
        <v>215.62200000000001</v>
      </c>
      <c r="Z72" s="102">
        <v>607</v>
      </c>
      <c r="AA72" s="102" t="s">
        <v>210</v>
      </c>
      <c r="AB72" s="90"/>
      <c r="AC72" s="90"/>
      <c r="AD72" s="90"/>
    </row>
    <row r="73" spans="2:30" x14ac:dyDescent="0.25">
      <c r="B73" s="76" t="s">
        <v>100</v>
      </c>
      <c r="C73" s="76"/>
      <c r="D73" s="76"/>
      <c r="E73" s="13" t="s">
        <v>20</v>
      </c>
      <c r="F73" s="4"/>
      <c r="G73" s="15"/>
      <c r="H73" s="4">
        <v>2</v>
      </c>
      <c r="I73" s="2"/>
      <c r="J73" s="21">
        <v>5</v>
      </c>
      <c r="K73" s="15"/>
      <c r="L73" s="4"/>
      <c r="M73" s="4"/>
      <c r="N73" s="4"/>
      <c r="O73" s="4"/>
      <c r="P73" s="4"/>
      <c r="Q73" s="4"/>
      <c r="R73" s="15"/>
      <c r="S73" s="4"/>
      <c r="T73" s="41"/>
      <c r="U73" s="4">
        <f t="shared" si="5"/>
        <v>7</v>
      </c>
      <c r="V73" s="36">
        <v>41.77</v>
      </c>
      <c r="W73" s="36">
        <f t="shared" si="1"/>
        <v>292.39000000000004</v>
      </c>
      <c r="X73" s="39">
        <f t="shared" si="6"/>
        <v>50.541700000000006</v>
      </c>
      <c r="Y73" s="99">
        <f t="shared" si="7"/>
        <v>353.79190000000006</v>
      </c>
      <c r="Z73" s="102">
        <v>5318</v>
      </c>
      <c r="AA73" s="102" t="s">
        <v>209</v>
      </c>
      <c r="AB73" s="90"/>
      <c r="AC73" s="90"/>
      <c r="AD73" s="90"/>
    </row>
    <row r="74" spans="2:30" x14ac:dyDescent="0.25">
      <c r="B74" s="76" t="s">
        <v>28</v>
      </c>
      <c r="C74" s="76"/>
      <c r="D74" s="76"/>
      <c r="E74" s="13" t="s">
        <v>18</v>
      </c>
      <c r="F74" s="4">
        <v>2</v>
      </c>
      <c r="G74" s="15">
        <v>3</v>
      </c>
      <c r="H74" s="4"/>
      <c r="I74" s="2"/>
      <c r="J74" s="21">
        <v>3</v>
      </c>
      <c r="K74" s="15"/>
      <c r="L74" s="4"/>
      <c r="M74" s="4">
        <v>2</v>
      </c>
      <c r="N74" s="4"/>
      <c r="O74" s="4"/>
      <c r="P74" s="4">
        <v>1</v>
      </c>
      <c r="Q74" s="4"/>
      <c r="R74" s="15"/>
      <c r="S74" s="4"/>
      <c r="T74" s="41"/>
      <c r="U74" s="4">
        <f t="shared" si="5"/>
        <v>11</v>
      </c>
      <c r="V74" s="36">
        <v>10.29</v>
      </c>
      <c r="W74" s="36">
        <f t="shared" si="1"/>
        <v>113.19</v>
      </c>
      <c r="X74" s="39">
        <f t="shared" si="6"/>
        <v>12.450899999999999</v>
      </c>
      <c r="Y74" s="99">
        <f t="shared" si="7"/>
        <v>136.95989999999998</v>
      </c>
      <c r="Z74" s="102">
        <v>6004</v>
      </c>
      <c r="AA74" s="102" t="s">
        <v>185</v>
      </c>
      <c r="AB74" s="90"/>
      <c r="AC74" s="90"/>
      <c r="AD74" s="90"/>
    </row>
    <row r="75" spans="2:30" x14ac:dyDescent="0.25">
      <c r="B75" s="76" t="s">
        <v>101</v>
      </c>
      <c r="C75" s="76"/>
      <c r="D75" s="76"/>
      <c r="E75" s="13" t="s">
        <v>18</v>
      </c>
      <c r="F75" s="4"/>
      <c r="G75" s="15"/>
      <c r="H75" s="4"/>
      <c r="I75" s="2"/>
      <c r="J75" s="21">
        <v>3</v>
      </c>
      <c r="K75" s="15"/>
      <c r="L75" s="4"/>
      <c r="M75" s="4"/>
      <c r="N75" s="4"/>
      <c r="O75" s="4"/>
      <c r="P75" s="4">
        <v>1</v>
      </c>
      <c r="Q75" s="4"/>
      <c r="R75" s="15"/>
      <c r="S75" s="4"/>
      <c r="T75" s="41"/>
      <c r="U75" s="4">
        <f t="shared" si="5"/>
        <v>4</v>
      </c>
      <c r="V75" s="36">
        <v>12.45</v>
      </c>
      <c r="W75" s="36">
        <f t="shared" si="1"/>
        <v>49.8</v>
      </c>
      <c r="X75" s="39">
        <f t="shared" si="6"/>
        <v>15.064499999999999</v>
      </c>
      <c r="Y75" s="99">
        <f t="shared" si="7"/>
        <v>60.257999999999996</v>
      </c>
      <c r="Z75" s="102">
        <v>6004</v>
      </c>
      <c r="AA75" s="102" t="s">
        <v>211</v>
      </c>
      <c r="AB75" s="90"/>
      <c r="AC75" s="90"/>
      <c r="AD75" s="90"/>
    </row>
    <row r="76" spans="2:30" x14ac:dyDescent="0.25">
      <c r="B76" s="126" t="s">
        <v>26</v>
      </c>
      <c r="C76" s="127"/>
      <c r="D76" s="128"/>
      <c r="E76" s="13" t="s">
        <v>18</v>
      </c>
      <c r="F76" s="4"/>
      <c r="G76" s="15">
        <v>4</v>
      </c>
      <c r="H76" s="4">
        <v>2</v>
      </c>
      <c r="I76" s="2"/>
      <c r="J76" s="21">
        <v>3</v>
      </c>
      <c r="K76" s="15"/>
      <c r="L76" s="4"/>
      <c r="M76" s="4"/>
      <c r="N76" s="4"/>
      <c r="O76" s="4"/>
      <c r="P76" s="4"/>
      <c r="Q76" s="4"/>
      <c r="R76" s="15"/>
      <c r="S76" s="4"/>
      <c r="T76" s="41"/>
      <c r="U76" s="4">
        <f t="shared" si="5"/>
        <v>9</v>
      </c>
      <c r="V76" s="36">
        <v>8.85</v>
      </c>
      <c r="W76" s="36">
        <f t="shared" si="1"/>
        <v>79.649999999999991</v>
      </c>
      <c r="X76" s="39">
        <f t="shared" si="6"/>
        <v>10.708499999999999</v>
      </c>
      <c r="Y76" s="99">
        <f t="shared" si="7"/>
        <v>96.376499999999993</v>
      </c>
      <c r="Z76" s="102">
        <v>5514</v>
      </c>
      <c r="AA76" s="102" t="s">
        <v>186</v>
      </c>
      <c r="AB76" s="90"/>
      <c r="AC76" s="90"/>
      <c r="AD76" s="90"/>
    </row>
    <row r="77" spans="2:30" x14ac:dyDescent="0.25">
      <c r="B77" s="79" t="s">
        <v>87</v>
      </c>
      <c r="C77" s="79"/>
      <c r="D77" s="79"/>
      <c r="E77" s="13" t="s">
        <v>18</v>
      </c>
      <c r="F77" s="4">
        <v>5</v>
      </c>
      <c r="G77" s="15"/>
      <c r="H77" s="4"/>
      <c r="I77" s="2"/>
      <c r="J77" s="21"/>
      <c r="K77" s="15"/>
      <c r="L77" s="4"/>
      <c r="M77" s="4"/>
      <c r="N77" s="4">
        <v>1</v>
      </c>
      <c r="O77" s="4"/>
      <c r="P77" s="4"/>
      <c r="Q77" s="4"/>
      <c r="R77" s="15"/>
      <c r="S77" s="4"/>
      <c r="T77" s="41"/>
      <c r="U77" s="4">
        <f t="shared" si="5"/>
        <v>6</v>
      </c>
      <c r="V77" s="36">
        <v>12.14</v>
      </c>
      <c r="W77" s="36">
        <f t="shared" si="1"/>
        <v>72.84</v>
      </c>
      <c r="X77" s="39">
        <f t="shared" si="6"/>
        <v>14.689400000000001</v>
      </c>
      <c r="Y77" s="99">
        <f t="shared" si="7"/>
        <v>88.136400000000009</v>
      </c>
      <c r="Z77" s="102">
        <v>4971</v>
      </c>
      <c r="AA77" s="102" t="s">
        <v>187</v>
      </c>
      <c r="AB77" s="90"/>
      <c r="AC77" s="90"/>
      <c r="AD77" s="90"/>
    </row>
    <row r="78" spans="2:30" x14ac:dyDescent="0.25">
      <c r="B78" s="79" t="s">
        <v>89</v>
      </c>
      <c r="C78" s="79"/>
      <c r="D78" s="79"/>
      <c r="E78" s="13" t="s">
        <v>18</v>
      </c>
      <c r="F78" s="4"/>
      <c r="G78" s="15"/>
      <c r="H78" s="4"/>
      <c r="I78" s="2"/>
      <c r="J78" s="21">
        <v>3</v>
      </c>
      <c r="K78" s="15">
        <v>2</v>
      </c>
      <c r="L78" s="4"/>
      <c r="M78" s="4"/>
      <c r="N78" s="4"/>
      <c r="O78" s="4">
        <v>3</v>
      </c>
      <c r="P78" s="4"/>
      <c r="Q78" s="4"/>
      <c r="R78" s="15"/>
      <c r="S78" s="4"/>
      <c r="T78" s="41"/>
      <c r="U78" s="4">
        <f t="shared" si="5"/>
        <v>8</v>
      </c>
      <c r="V78" s="36">
        <v>12.14</v>
      </c>
      <c r="W78" s="36">
        <f t="shared" si="1"/>
        <v>97.12</v>
      </c>
      <c r="X78" s="39">
        <f t="shared" si="6"/>
        <v>14.689400000000001</v>
      </c>
      <c r="Y78" s="99">
        <f t="shared" si="7"/>
        <v>117.51520000000001</v>
      </c>
      <c r="Z78" s="102">
        <v>817</v>
      </c>
      <c r="AA78" s="102" t="s">
        <v>188</v>
      </c>
      <c r="AB78" s="90"/>
      <c r="AC78" s="90"/>
      <c r="AD78" s="90"/>
    </row>
    <row r="79" spans="2:30" x14ac:dyDescent="0.25">
      <c r="B79" s="82" t="s">
        <v>66</v>
      </c>
      <c r="C79" s="82"/>
      <c r="D79" s="82"/>
      <c r="E79" s="13" t="s">
        <v>21</v>
      </c>
      <c r="F79" s="4"/>
      <c r="G79" s="15"/>
      <c r="H79" s="4">
        <v>2</v>
      </c>
      <c r="I79" s="2"/>
      <c r="J79" s="21"/>
      <c r="K79" s="15"/>
      <c r="L79" s="4"/>
      <c r="M79" s="4"/>
      <c r="N79" s="4"/>
      <c r="O79" s="4"/>
      <c r="P79" s="4"/>
      <c r="Q79" s="4"/>
      <c r="R79" s="15"/>
      <c r="S79" s="4"/>
      <c r="T79" s="41"/>
      <c r="U79" s="4">
        <f t="shared" si="5"/>
        <v>2</v>
      </c>
      <c r="V79" s="36">
        <v>24.28</v>
      </c>
      <c r="W79" s="36">
        <f t="shared" si="1"/>
        <v>48.56</v>
      </c>
      <c r="X79" s="39">
        <f t="shared" si="6"/>
        <v>29.378800000000002</v>
      </c>
      <c r="Y79" s="99">
        <f t="shared" si="7"/>
        <v>58.757600000000004</v>
      </c>
      <c r="Z79" s="102">
        <v>1823</v>
      </c>
      <c r="AA79" s="102" t="s">
        <v>189</v>
      </c>
      <c r="AB79" s="90"/>
      <c r="AC79" s="90"/>
      <c r="AD79" s="90"/>
    </row>
    <row r="80" spans="2:30" x14ac:dyDescent="0.25">
      <c r="B80" s="129" t="s">
        <v>22</v>
      </c>
      <c r="C80" s="130"/>
      <c r="D80" s="131"/>
      <c r="E80" s="13" t="s">
        <v>18</v>
      </c>
      <c r="F80" s="4"/>
      <c r="G80" s="26"/>
      <c r="H80" s="4"/>
      <c r="I80" s="2"/>
      <c r="J80" s="30">
        <v>6</v>
      </c>
      <c r="K80" s="4"/>
      <c r="L80" s="4"/>
      <c r="M80" s="4"/>
      <c r="N80" s="4"/>
      <c r="O80" s="4"/>
      <c r="P80" s="4"/>
      <c r="Q80" s="4"/>
      <c r="R80" s="4"/>
      <c r="S80" s="4"/>
      <c r="T80" s="41"/>
      <c r="U80" s="4">
        <f t="shared" si="5"/>
        <v>6</v>
      </c>
      <c r="V80" s="36">
        <v>12.15</v>
      </c>
      <c r="W80" s="36">
        <f t="shared" si="1"/>
        <v>72.900000000000006</v>
      </c>
      <c r="X80" s="39">
        <f t="shared" si="6"/>
        <v>14.701499999999999</v>
      </c>
      <c r="Y80" s="99">
        <f t="shared" si="7"/>
        <v>88.209000000000003</v>
      </c>
      <c r="Z80" s="102">
        <v>5606</v>
      </c>
      <c r="AA80" s="102" t="s">
        <v>190</v>
      </c>
      <c r="AB80" s="90"/>
      <c r="AC80" s="90"/>
      <c r="AD80" s="90"/>
    </row>
    <row r="81" spans="2:30" x14ac:dyDescent="0.25">
      <c r="B81" s="82" t="s">
        <v>57</v>
      </c>
      <c r="C81" s="82"/>
      <c r="D81" s="82"/>
      <c r="E81" s="13" t="s">
        <v>18</v>
      </c>
      <c r="F81" s="4"/>
      <c r="G81" s="26"/>
      <c r="H81" s="4"/>
      <c r="I81" s="2"/>
      <c r="J81" s="30"/>
      <c r="K81" s="4"/>
      <c r="L81" s="4"/>
      <c r="M81" s="4"/>
      <c r="N81" s="4"/>
      <c r="O81" s="4"/>
      <c r="P81" s="4"/>
      <c r="Q81" s="4">
        <v>6</v>
      </c>
      <c r="R81" s="4"/>
      <c r="S81" s="4"/>
      <c r="T81" s="41"/>
      <c r="U81" s="4">
        <f t="shared" si="5"/>
        <v>6</v>
      </c>
      <c r="V81" s="36">
        <v>18.88</v>
      </c>
      <c r="W81" s="36">
        <f t="shared" si="1"/>
        <v>113.28</v>
      </c>
      <c r="X81" s="39">
        <f t="shared" si="6"/>
        <v>22.844799999999999</v>
      </c>
      <c r="Y81" s="99">
        <f t="shared" si="7"/>
        <v>137.06880000000001</v>
      </c>
      <c r="Z81" s="102">
        <v>1705</v>
      </c>
      <c r="AA81" s="102" t="s">
        <v>191</v>
      </c>
      <c r="AB81" s="90"/>
      <c r="AC81" s="90"/>
      <c r="AD81" s="90"/>
    </row>
    <row r="82" spans="2:30" x14ac:dyDescent="0.25">
      <c r="B82" s="82" t="s">
        <v>113</v>
      </c>
      <c r="C82" s="82"/>
      <c r="D82" s="82"/>
      <c r="E82" s="91" t="s">
        <v>18</v>
      </c>
      <c r="F82" s="92">
        <v>30</v>
      </c>
      <c r="G82" s="93"/>
      <c r="H82" s="92"/>
      <c r="I82" s="94"/>
      <c r="J82" s="95"/>
      <c r="K82" s="92"/>
      <c r="L82" s="92"/>
      <c r="M82" s="92"/>
      <c r="N82" s="92"/>
      <c r="O82" s="92"/>
      <c r="P82" s="92"/>
      <c r="Q82" s="92"/>
      <c r="R82" s="92"/>
      <c r="S82" s="92"/>
      <c r="T82" s="96"/>
      <c r="U82" s="92">
        <f t="shared" si="5"/>
        <v>30</v>
      </c>
      <c r="V82" s="97">
        <v>206.4</v>
      </c>
      <c r="W82" s="97">
        <f t="shared" si="1"/>
        <v>6192</v>
      </c>
      <c r="X82" s="39">
        <f t="shared" si="6"/>
        <v>249.744</v>
      </c>
      <c r="Y82" s="99">
        <f t="shared" si="7"/>
        <v>7492.32</v>
      </c>
      <c r="Z82" s="102">
        <v>100</v>
      </c>
      <c r="AA82" s="102" t="s">
        <v>218</v>
      </c>
      <c r="AC82" s="90"/>
      <c r="AD82" s="90"/>
    </row>
    <row r="83" spans="2:30" x14ac:dyDescent="0.25">
      <c r="B83" s="76" t="s">
        <v>88</v>
      </c>
      <c r="C83" s="76"/>
      <c r="D83" s="76"/>
      <c r="E83" s="13" t="s">
        <v>18</v>
      </c>
      <c r="F83" s="4"/>
      <c r="G83" s="26"/>
      <c r="H83" s="4"/>
      <c r="I83" s="2"/>
      <c r="J83" s="30"/>
      <c r="K83" s="4"/>
      <c r="L83" s="4"/>
      <c r="M83" s="4"/>
      <c r="N83" s="4"/>
      <c r="O83" s="4"/>
      <c r="P83" s="4"/>
      <c r="Q83" s="4"/>
      <c r="R83" s="4">
        <v>1</v>
      </c>
      <c r="S83" s="4"/>
      <c r="T83" s="41"/>
      <c r="U83" s="4">
        <f t="shared" si="5"/>
        <v>1</v>
      </c>
      <c r="V83" s="36">
        <v>206.84</v>
      </c>
      <c r="W83" s="36">
        <f t="shared" si="1"/>
        <v>206.84</v>
      </c>
      <c r="X83" s="39">
        <f t="shared" si="6"/>
        <v>250.2764</v>
      </c>
      <c r="Y83" s="99">
        <f t="shared" si="7"/>
        <v>250.2764</v>
      </c>
      <c r="Z83" s="102">
        <v>4944</v>
      </c>
      <c r="AA83" s="102" t="s">
        <v>192</v>
      </c>
      <c r="AB83" s="90"/>
      <c r="AC83" s="90"/>
      <c r="AD83" s="90"/>
    </row>
    <row r="84" spans="2:30" x14ac:dyDescent="0.25">
      <c r="B84" s="76" t="s">
        <v>112</v>
      </c>
      <c r="C84" s="76"/>
      <c r="D84" s="76"/>
      <c r="E84" s="13" t="s">
        <v>18</v>
      </c>
      <c r="F84" s="4"/>
      <c r="G84" s="26">
        <v>1</v>
      </c>
      <c r="H84" s="4"/>
      <c r="I84" s="2"/>
      <c r="J84" s="30"/>
      <c r="K84" s="4"/>
      <c r="L84" s="4"/>
      <c r="M84" s="4"/>
      <c r="N84" s="4"/>
      <c r="O84" s="4"/>
      <c r="P84" s="4"/>
      <c r="Q84" s="4"/>
      <c r="R84" s="4"/>
      <c r="S84" s="4"/>
      <c r="T84" s="41"/>
      <c r="U84" s="4">
        <f>SUM(F84:T84)</f>
        <v>1</v>
      </c>
      <c r="V84" s="36">
        <v>533.07000000000005</v>
      </c>
      <c r="W84" s="36">
        <f t="shared" si="1"/>
        <v>533.07000000000005</v>
      </c>
      <c r="X84" s="39">
        <f t="shared" si="6"/>
        <v>645.01470000000006</v>
      </c>
      <c r="Y84" s="99">
        <f t="shared" si="7"/>
        <v>645.01470000000006</v>
      </c>
      <c r="Z84" s="102">
        <v>4930</v>
      </c>
      <c r="AA84" s="102" t="s">
        <v>193</v>
      </c>
      <c r="AB84" s="90"/>
      <c r="AC84" s="90"/>
      <c r="AD84" s="90"/>
    </row>
    <row r="85" spans="2:30" x14ac:dyDescent="0.25">
      <c r="B85" s="76" t="s">
        <v>105</v>
      </c>
      <c r="C85" s="76"/>
      <c r="D85" s="76"/>
      <c r="E85" s="13" t="s">
        <v>20</v>
      </c>
      <c r="F85" s="4"/>
      <c r="G85" s="26"/>
      <c r="H85" s="4"/>
      <c r="I85" s="2"/>
      <c r="J85" s="30">
        <v>1</v>
      </c>
      <c r="K85" s="4"/>
      <c r="L85" s="4"/>
      <c r="M85" s="4"/>
      <c r="N85" s="4"/>
      <c r="O85" s="4"/>
      <c r="P85" s="4"/>
      <c r="Q85" s="4"/>
      <c r="R85" s="4"/>
      <c r="S85" s="4"/>
      <c r="T85" s="41"/>
      <c r="U85" s="4">
        <f>SUM(F85:T85)</f>
        <v>1</v>
      </c>
      <c r="V85" s="36">
        <v>867.51</v>
      </c>
      <c r="W85" s="36">
        <f t="shared" si="1"/>
        <v>867.51</v>
      </c>
      <c r="X85" s="39">
        <f t="shared" si="6"/>
        <v>1049.6870999999999</v>
      </c>
      <c r="Y85" s="99">
        <f t="shared" si="7"/>
        <v>1049.6870999999999</v>
      </c>
      <c r="Z85" s="102">
        <v>4468</v>
      </c>
      <c r="AA85" s="102" t="s">
        <v>194</v>
      </c>
      <c r="AB85" s="90"/>
      <c r="AC85" s="90"/>
      <c r="AD85" s="90"/>
    </row>
    <row r="86" spans="2:30" x14ac:dyDescent="0.25">
      <c r="B86" s="76" t="s">
        <v>110</v>
      </c>
      <c r="C86" s="76"/>
      <c r="D86" s="76"/>
      <c r="E86" s="13" t="s">
        <v>20</v>
      </c>
      <c r="F86" s="4"/>
      <c r="G86" s="26">
        <v>2</v>
      </c>
      <c r="H86" s="4">
        <v>1</v>
      </c>
      <c r="I86" s="2"/>
      <c r="J86" s="30"/>
      <c r="K86" s="4"/>
      <c r="L86" s="4"/>
      <c r="M86" s="4"/>
      <c r="N86" s="4"/>
      <c r="O86" s="4"/>
      <c r="P86" s="4"/>
      <c r="Q86" s="4"/>
      <c r="R86" s="4"/>
      <c r="S86" s="4"/>
      <c r="T86" s="41"/>
      <c r="U86" s="4">
        <f>SUM(F86:T86)</f>
        <v>3</v>
      </c>
      <c r="V86" s="36">
        <v>837</v>
      </c>
      <c r="W86" s="36">
        <f t="shared" si="1"/>
        <v>2511</v>
      </c>
      <c r="X86" s="39">
        <f t="shared" si="6"/>
        <v>1012.77</v>
      </c>
      <c r="Y86" s="99">
        <f t="shared" si="7"/>
        <v>3038.31</v>
      </c>
      <c r="Z86" s="102">
        <v>100</v>
      </c>
      <c r="AA86" s="102" t="s">
        <v>110</v>
      </c>
      <c r="AB86" s="90"/>
      <c r="AC86" s="90"/>
      <c r="AD86" s="90"/>
    </row>
    <row r="87" spans="2:30" x14ac:dyDescent="0.25">
      <c r="B87" s="77" t="s">
        <v>23</v>
      </c>
      <c r="C87" s="77"/>
      <c r="D87" s="77"/>
      <c r="E87" s="53"/>
      <c r="F87" s="54"/>
      <c r="G87" s="55"/>
      <c r="H87" s="54"/>
      <c r="I87" s="56"/>
      <c r="J87" s="57"/>
      <c r="K87" s="54"/>
      <c r="L87" s="54"/>
      <c r="M87" s="54"/>
      <c r="N87" s="54"/>
      <c r="O87" s="54"/>
      <c r="P87" s="54"/>
      <c r="Q87" s="54"/>
      <c r="R87" s="54"/>
      <c r="S87" s="54"/>
      <c r="T87" s="58"/>
      <c r="U87" s="54"/>
      <c r="V87" s="54">
        <v>0</v>
      </c>
      <c r="W87" s="54"/>
      <c r="X87" s="59"/>
      <c r="Y87" s="100"/>
      <c r="Z87" s="102"/>
      <c r="AA87" s="102"/>
      <c r="AB87" s="90"/>
      <c r="AC87" s="90"/>
      <c r="AD87" s="90"/>
    </row>
    <row r="88" spans="2:30" x14ac:dyDescent="0.25">
      <c r="B88" s="76" t="s">
        <v>55</v>
      </c>
      <c r="C88" s="76"/>
      <c r="D88" s="76"/>
      <c r="E88" s="13" t="s">
        <v>24</v>
      </c>
      <c r="F88" s="4"/>
      <c r="G88" s="26"/>
      <c r="H88" s="4"/>
      <c r="I88" s="2"/>
      <c r="J88" s="21">
        <v>10</v>
      </c>
      <c r="K88" s="4"/>
      <c r="L88" s="4"/>
      <c r="M88" s="4">
        <v>3</v>
      </c>
      <c r="N88" s="4"/>
      <c r="O88" s="4"/>
      <c r="P88" s="4"/>
      <c r="Q88" s="4"/>
      <c r="R88" s="4"/>
      <c r="S88" s="4">
        <v>2</v>
      </c>
      <c r="T88" s="41">
        <v>2</v>
      </c>
      <c r="U88" s="4">
        <f t="shared" ref="U88:U93" si="8">SUM(F88:T88)</f>
        <v>17</v>
      </c>
      <c r="V88" s="36">
        <v>15.42</v>
      </c>
      <c r="W88" s="36">
        <f t="shared" si="1"/>
        <v>262.14</v>
      </c>
      <c r="X88" s="39">
        <f t="shared" ref="X88:X93" si="9">V88*1.21</f>
        <v>18.658200000000001</v>
      </c>
      <c r="Y88" s="99">
        <f t="shared" ref="Y88:Y93" si="10">U88*X88</f>
        <v>317.18940000000003</v>
      </c>
      <c r="Z88" s="102">
        <v>5972</v>
      </c>
      <c r="AA88" s="102" t="s">
        <v>195</v>
      </c>
      <c r="AB88" s="90"/>
      <c r="AC88" s="90"/>
      <c r="AD88" s="90"/>
    </row>
    <row r="89" spans="2:30" x14ac:dyDescent="0.25">
      <c r="B89" s="76" t="s">
        <v>70</v>
      </c>
      <c r="C89" s="76"/>
      <c r="D89" s="76"/>
      <c r="E89" s="13" t="s">
        <v>24</v>
      </c>
      <c r="F89" s="4"/>
      <c r="G89" s="26">
        <v>5</v>
      </c>
      <c r="H89" s="4"/>
      <c r="I89" s="2"/>
      <c r="J89" s="21">
        <v>5</v>
      </c>
      <c r="K89" s="4"/>
      <c r="L89" s="4"/>
      <c r="M89" s="4"/>
      <c r="N89" s="4">
        <v>2</v>
      </c>
      <c r="O89" s="4"/>
      <c r="P89" s="4">
        <v>1</v>
      </c>
      <c r="Q89" s="4"/>
      <c r="R89" s="4"/>
      <c r="S89" s="4"/>
      <c r="T89" s="41"/>
      <c r="U89" s="4">
        <f t="shared" si="8"/>
        <v>13</v>
      </c>
      <c r="V89" s="36">
        <v>11.69</v>
      </c>
      <c r="W89" s="36">
        <f t="shared" si="1"/>
        <v>151.97</v>
      </c>
      <c r="X89" s="39">
        <f t="shared" si="9"/>
        <v>14.1449</v>
      </c>
      <c r="Y89" s="99">
        <f t="shared" si="10"/>
        <v>183.8837</v>
      </c>
      <c r="Z89" s="102">
        <v>3234</v>
      </c>
      <c r="AA89" s="102" t="s">
        <v>196</v>
      </c>
      <c r="AB89" s="90"/>
      <c r="AC89" s="90"/>
      <c r="AD89" s="90"/>
    </row>
    <row r="90" spans="2:30" x14ac:dyDescent="0.25">
      <c r="B90" s="76" t="s">
        <v>102</v>
      </c>
      <c r="C90" s="76"/>
      <c r="D90" s="76"/>
      <c r="E90" s="13" t="s">
        <v>24</v>
      </c>
      <c r="F90" s="4"/>
      <c r="G90" s="26"/>
      <c r="H90" s="4"/>
      <c r="I90" s="2"/>
      <c r="J90" s="21">
        <v>5</v>
      </c>
      <c r="K90" s="4"/>
      <c r="L90" s="4"/>
      <c r="M90" s="4"/>
      <c r="N90" s="4"/>
      <c r="O90" s="4"/>
      <c r="P90" s="4"/>
      <c r="Q90" s="4"/>
      <c r="R90" s="4"/>
      <c r="S90" s="4"/>
      <c r="T90" s="41"/>
      <c r="U90" s="4">
        <f t="shared" si="8"/>
        <v>5</v>
      </c>
      <c r="V90" s="36">
        <v>17.55</v>
      </c>
      <c r="W90" s="36">
        <f t="shared" si="1"/>
        <v>87.75</v>
      </c>
      <c r="X90" s="39">
        <f t="shared" si="9"/>
        <v>21.235500000000002</v>
      </c>
      <c r="Y90" s="99">
        <f t="shared" si="10"/>
        <v>106.17750000000001</v>
      </c>
      <c r="Z90" s="102">
        <v>3072</v>
      </c>
      <c r="AA90" s="102" t="s">
        <v>197</v>
      </c>
      <c r="AB90" s="90"/>
      <c r="AC90" s="90"/>
      <c r="AD90" s="90"/>
    </row>
    <row r="91" spans="2:30" x14ac:dyDescent="0.25">
      <c r="B91" s="76" t="s">
        <v>71</v>
      </c>
      <c r="C91" s="76"/>
      <c r="D91" s="76"/>
      <c r="E91" s="13" t="s">
        <v>24</v>
      </c>
      <c r="F91" s="4"/>
      <c r="G91" s="26"/>
      <c r="H91" s="4"/>
      <c r="I91" s="2"/>
      <c r="J91" s="31">
        <v>1</v>
      </c>
      <c r="K91" s="4"/>
      <c r="L91" s="4"/>
      <c r="M91" s="4"/>
      <c r="N91" s="4"/>
      <c r="O91" s="4"/>
      <c r="P91" s="4"/>
      <c r="Q91" s="4"/>
      <c r="R91" s="4"/>
      <c r="S91" s="4"/>
      <c r="T91" s="41"/>
      <c r="U91" s="4">
        <f t="shared" si="8"/>
        <v>1</v>
      </c>
      <c r="V91" s="36">
        <v>48.32</v>
      </c>
      <c r="W91" s="36">
        <f t="shared" si="1"/>
        <v>48.32</v>
      </c>
      <c r="X91" s="39">
        <f t="shared" si="9"/>
        <v>58.467199999999998</v>
      </c>
      <c r="Y91" s="99">
        <f t="shared" si="10"/>
        <v>58.467199999999998</v>
      </c>
      <c r="Z91" s="102">
        <v>909</v>
      </c>
      <c r="AA91" s="102" t="s">
        <v>198</v>
      </c>
      <c r="AB91" s="90"/>
      <c r="AC91" s="90"/>
      <c r="AD91" s="90"/>
    </row>
    <row r="92" spans="2:30" x14ac:dyDescent="0.25">
      <c r="B92" s="76" t="s">
        <v>103</v>
      </c>
      <c r="C92" s="76"/>
      <c r="D92" s="76"/>
      <c r="E92" s="13" t="s">
        <v>24</v>
      </c>
      <c r="F92" s="4"/>
      <c r="G92" s="26"/>
      <c r="H92" s="4"/>
      <c r="I92" s="2"/>
      <c r="J92" s="21">
        <v>1</v>
      </c>
      <c r="K92" s="4"/>
      <c r="L92" s="4"/>
      <c r="M92" s="4"/>
      <c r="N92" s="4"/>
      <c r="O92" s="4"/>
      <c r="P92" s="4"/>
      <c r="Q92" s="4"/>
      <c r="R92" s="4"/>
      <c r="S92" s="4"/>
      <c r="T92" s="41"/>
      <c r="U92" s="4">
        <f t="shared" si="8"/>
        <v>1</v>
      </c>
      <c r="V92" s="36">
        <v>61.97</v>
      </c>
      <c r="W92" s="36">
        <f t="shared" si="1"/>
        <v>61.97</v>
      </c>
      <c r="X92" s="39">
        <f t="shared" si="9"/>
        <v>74.983699999999999</v>
      </c>
      <c r="Y92" s="99">
        <f t="shared" si="10"/>
        <v>74.983699999999999</v>
      </c>
      <c r="Z92" s="102">
        <v>446</v>
      </c>
      <c r="AA92" s="102" t="s">
        <v>199</v>
      </c>
      <c r="AB92" s="90"/>
      <c r="AC92" s="90"/>
      <c r="AD92" s="90"/>
    </row>
    <row r="93" spans="2:30" x14ac:dyDescent="0.25">
      <c r="B93" s="114" t="s">
        <v>56</v>
      </c>
      <c r="C93" s="115"/>
      <c r="D93" s="116"/>
      <c r="E93" s="14" t="s">
        <v>18</v>
      </c>
      <c r="F93" s="4"/>
      <c r="G93" s="26"/>
      <c r="H93" s="4"/>
      <c r="I93" s="2"/>
      <c r="J93" s="21">
        <v>3</v>
      </c>
      <c r="K93" s="4"/>
      <c r="L93" s="4"/>
      <c r="M93" s="4"/>
      <c r="N93" s="4"/>
      <c r="O93" s="4"/>
      <c r="P93" s="4"/>
      <c r="Q93" s="4"/>
      <c r="R93" s="4"/>
      <c r="S93" s="4">
        <v>2</v>
      </c>
      <c r="T93" s="41">
        <v>2</v>
      </c>
      <c r="U93" s="4">
        <f t="shared" si="8"/>
        <v>7</v>
      </c>
      <c r="V93" s="36">
        <v>65.180000000000007</v>
      </c>
      <c r="W93" s="36">
        <f t="shared" si="1"/>
        <v>456.26000000000005</v>
      </c>
      <c r="X93" s="39">
        <f t="shared" si="9"/>
        <v>78.867800000000003</v>
      </c>
      <c r="Y93" s="99">
        <f t="shared" si="10"/>
        <v>552.07460000000003</v>
      </c>
      <c r="Z93" s="102">
        <v>5962</v>
      </c>
      <c r="AA93" s="102" t="s">
        <v>200</v>
      </c>
      <c r="AB93" s="90"/>
      <c r="AC93" s="90"/>
      <c r="AD93" s="90"/>
    </row>
    <row r="94" spans="2:30" x14ac:dyDescent="0.25">
      <c r="B94" s="77" t="s">
        <v>25</v>
      </c>
      <c r="C94" s="77"/>
      <c r="D94" s="77"/>
      <c r="E94" s="53"/>
      <c r="F94" s="54"/>
      <c r="G94" s="55"/>
      <c r="H94" s="54"/>
      <c r="I94" s="56"/>
      <c r="J94" s="57"/>
      <c r="K94" s="54"/>
      <c r="L94" s="54"/>
      <c r="M94" s="54"/>
      <c r="N94" s="54"/>
      <c r="O94" s="54"/>
      <c r="P94" s="54"/>
      <c r="Q94" s="54"/>
      <c r="R94" s="54"/>
      <c r="S94" s="54"/>
      <c r="T94" s="58"/>
      <c r="U94" s="54"/>
      <c r="V94" s="54">
        <v>0</v>
      </c>
      <c r="W94" s="54"/>
      <c r="X94" s="59"/>
      <c r="Y94" s="100"/>
      <c r="Z94" s="102"/>
      <c r="AA94" s="102"/>
      <c r="AB94" s="90"/>
      <c r="AC94" s="90"/>
      <c r="AD94" s="90"/>
    </row>
    <row r="95" spans="2:30" x14ac:dyDescent="0.25">
      <c r="B95" s="79" t="s">
        <v>72</v>
      </c>
      <c r="C95" s="79"/>
      <c r="D95" s="79"/>
      <c r="E95" s="15" t="s">
        <v>73</v>
      </c>
      <c r="F95" s="9">
        <v>2</v>
      </c>
      <c r="G95" s="27"/>
      <c r="H95" s="9"/>
      <c r="I95" s="12"/>
      <c r="J95" s="32"/>
      <c r="K95" s="15"/>
      <c r="L95" s="9"/>
      <c r="M95" s="9"/>
      <c r="N95" s="9"/>
      <c r="O95" s="9"/>
      <c r="P95" s="9"/>
      <c r="Q95" s="9"/>
      <c r="R95" s="9"/>
      <c r="S95" s="9"/>
      <c r="T95" s="44"/>
      <c r="U95" s="4">
        <f t="shared" ref="U95:U101" si="11">SUM(F95:T95)</f>
        <v>2</v>
      </c>
      <c r="V95" s="36">
        <v>1244.76</v>
      </c>
      <c r="W95" s="36">
        <f t="shared" ref="W95:W105" si="12">SUM(U95*V95)</f>
        <v>2489.52</v>
      </c>
      <c r="X95" s="39">
        <f t="shared" ref="X95:X105" si="13">V95*1.21</f>
        <v>1506.1596</v>
      </c>
      <c r="Y95" s="99">
        <f t="shared" ref="Y95:Y105" si="14">U95*X95</f>
        <v>3012.3191999999999</v>
      </c>
      <c r="Z95" s="102">
        <v>4939</v>
      </c>
      <c r="AA95" s="102" t="s">
        <v>212</v>
      </c>
      <c r="AB95" s="90"/>
      <c r="AC95" s="90"/>
      <c r="AD95" s="90"/>
    </row>
    <row r="96" spans="2:30" ht="18" customHeight="1" x14ac:dyDescent="0.25">
      <c r="B96" s="82" t="s">
        <v>62</v>
      </c>
      <c r="C96" s="82"/>
      <c r="D96" s="82"/>
      <c r="E96" s="91" t="s">
        <v>63</v>
      </c>
      <c r="F96" s="92">
        <v>200</v>
      </c>
      <c r="G96" s="93"/>
      <c r="H96" s="92"/>
      <c r="I96" s="94"/>
      <c r="J96" s="95"/>
      <c r="K96" s="91"/>
      <c r="L96" s="92"/>
      <c r="M96" s="92"/>
      <c r="N96" s="92"/>
      <c r="O96" s="92"/>
      <c r="P96" s="92"/>
      <c r="Q96" s="92"/>
      <c r="R96" s="92"/>
      <c r="S96" s="92"/>
      <c r="T96" s="96">
        <v>5</v>
      </c>
      <c r="U96" s="92">
        <f t="shared" si="11"/>
        <v>205</v>
      </c>
      <c r="V96" s="97">
        <v>13.35</v>
      </c>
      <c r="W96" s="97">
        <f t="shared" si="12"/>
        <v>2736.75</v>
      </c>
      <c r="X96" s="39">
        <f t="shared" si="13"/>
        <v>16.153499999999998</v>
      </c>
      <c r="Y96" s="99">
        <f t="shared" si="14"/>
        <v>3311.4674999999993</v>
      </c>
      <c r="Z96" s="102">
        <v>2518</v>
      </c>
      <c r="AA96" s="102" t="s">
        <v>201</v>
      </c>
      <c r="AB96" s="90"/>
      <c r="AC96" s="90"/>
      <c r="AD96" s="90"/>
    </row>
    <row r="97" spans="2:30" x14ac:dyDescent="0.25">
      <c r="B97" s="117" t="s">
        <v>30</v>
      </c>
      <c r="C97" s="118"/>
      <c r="D97" s="119"/>
      <c r="E97" s="91" t="s">
        <v>24</v>
      </c>
      <c r="F97" s="92"/>
      <c r="G97" s="93"/>
      <c r="H97" s="92"/>
      <c r="I97" s="94"/>
      <c r="J97" s="95">
        <v>8</v>
      </c>
      <c r="K97" s="91"/>
      <c r="L97" s="92"/>
      <c r="M97" s="92"/>
      <c r="N97" s="92">
        <v>1</v>
      </c>
      <c r="O97" s="92"/>
      <c r="P97" s="92"/>
      <c r="Q97" s="92">
        <v>160</v>
      </c>
      <c r="R97" s="92"/>
      <c r="S97" s="92"/>
      <c r="T97" s="96"/>
      <c r="U97" s="92">
        <f t="shared" si="11"/>
        <v>169</v>
      </c>
      <c r="V97" s="97">
        <v>24.36</v>
      </c>
      <c r="W97" s="97">
        <f t="shared" si="12"/>
        <v>4116.84</v>
      </c>
      <c r="X97" s="39">
        <f t="shared" si="13"/>
        <v>29.4756</v>
      </c>
      <c r="Y97" s="99">
        <f t="shared" si="14"/>
        <v>4981.3764000000001</v>
      </c>
      <c r="Z97" s="102">
        <v>2056</v>
      </c>
      <c r="AA97" s="102" t="s">
        <v>214</v>
      </c>
      <c r="AB97" s="90"/>
      <c r="AC97" s="90"/>
      <c r="AD97" s="90"/>
    </row>
    <row r="98" spans="2:30" x14ac:dyDescent="0.25">
      <c r="B98" s="111" t="s">
        <v>31</v>
      </c>
      <c r="C98" s="112"/>
      <c r="D98" s="113"/>
      <c r="E98" s="15" t="s">
        <v>20</v>
      </c>
      <c r="F98" s="4"/>
      <c r="G98" s="26">
        <v>100</v>
      </c>
      <c r="H98" s="4"/>
      <c r="I98" s="2">
        <v>100</v>
      </c>
      <c r="J98" s="30"/>
      <c r="K98" s="15"/>
      <c r="L98" s="4">
        <v>60</v>
      </c>
      <c r="M98" s="4">
        <v>60</v>
      </c>
      <c r="N98" s="4">
        <v>2</v>
      </c>
      <c r="O98" s="4"/>
      <c r="P98" s="4"/>
      <c r="Q98" s="4"/>
      <c r="R98" s="4"/>
      <c r="S98" s="4"/>
      <c r="T98" s="41">
        <v>5</v>
      </c>
      <c r="U98" s="4">
        <f t="shared" si="11"/>
        <v>327</v>
      </c>
      <c r="V98" s="36">
        <v>18.239999999999998</v>
      </c>
      <c r="W98" s="36">
        <f t="shared" si="12"/>
        <v>5964.48</v>
      </c>
      <c r="X98" s="39">
        <f t="shared" si="13"/>
        <v>22.070399999999996</v>
      </c>
      <c r="Y98" s="99">
        <f t="shared" si="14"/>
        <v>7217.0207999999984</v>
      </c>
      <c r="Z98" s="102">
        <v>3607</v>
      </c>
      <c r="AA98" s="102" t="s">
        <v>203</v>
      </c>
      <c r="AB98" s="90"/>
      <c r="AC98" s="90"/>
      <c r="AD98" s="90"/>
    </row>
    <row r="99" spans="2:30" ht="32.25" customHeight="1" x14ac:dyDescent="0.25">
      <c r="B99" s="120" t="s">
        <v>64</v>
      </c>
      <c r="C99" s="121"/>
      <c r="D99" s="122"/>
      <c r="E99" s="91" t="s">
        <v>63</v>
      </c>
      <c r="F99" s="92">
        <v>400</v>
      </c>
      <c r="G99" s="93"/>
      <c r="H99" s="92"/>
      <c r="I99" s="94"/>
      <c r="J99" s="95"/>
      <c r="K99" s="91"/>
      <c r="L99" s="92"/>
      <c r="M99" s="92"/>
      <c r="N99" s="92"/>
      <c r="O99" s="92"/>
      <c r="P99" s="92"/>
      <c r="Q99" s="92"/>
      <c r="R99" s="92"/>
      <c r="S99" s="92"/>
      <c r="T99" s="96"/>
      <c r="U99" s="92">
        <f t="shared" si="11"/>
        <v>400</v>
      </c>
      <c r="V99" s="97">
        <v>27.46</v>
      </c>
      <c r="W99" s="97">
        <f t="shared" si="12"/>
        <v>10984</v>
      </c>
      <c r="X99" s="39">
        <f t="shared" si="13"/>
        <v>33.226599999999998</v>
      </c>
      <c r="Y99" s="99">
        <f t="shared" si="14"/>
        <v>13290.64</v>
      </c>
      <c r="Z99" s="102">
        <v>4668</v>
      </c>
      <c r="AA99" s="102" t="s">
        <v>204</v>
      </c>
      <c r="AB99" s="90"/>
      <c r="AC99" s="90"/>
      <c r="AD99" s="90"/>
    </row>
    <row r="100" spans="2:30" x14ac:dyDescent="0.25">
      <c r="B100" s="123" t="s">
        <v>54</v>
      </c>
      <c r="C100" s="124"/>
      <c r="D100" s="125"/>
      <c r="E100" s="13" t="s">
        <v>24</v>
      </c>
      <c r="F100" s="4"/>
      <c r="G100" s="26"/>
      <c r="H100" s="4">
        <v>12</v>
      </c>
      <c r="I100" s="2">
        <v>30</v>
      </c>
      <c r="J100" s="30">
        <v>6</v>
      </c>
      <c r="K100" s="15"/>
      <c r="L100" s="4"/>
      <c r="M100" s="4">
        <v>24</v>
      </c>
      <c r="N100" s="4"/>
      <c r="O100" s="4"/>
      <c r="P100" s="4">
        <v>15</v>
      </c>
      <c r="Q100" s="4"/>
      <c r="R100" s="4"/>
      <c r="S100" s="4"/>
      <c r="T100" s="41"/>
      <c r="U100" s="4">
        <f t="shared" si="11"/>
        <v>87</v>
      </c>
      <c r="V100" s="36">
        <v>26.88</v>
      </c>
      <c r="W100" s="36">
        <f t="shared" si="12"/>
        <v>2338.56</v>
      </c>
      <c r="X100" s="39">
        <f t="shared" si="13"/>
        <v>32.524799999999999</v>
      </c>
      <c r="Y100" s="99">
        <f t="shared" si="14"/>
        <v>2829.6576</v>
      </c>
      <c r="Z100" s="102">
        <v>749</v>
      </c>
      <c r="AA100" s="102" t="s">
        <v>205</v>
      </c>
      <c r="AB100" s="90"/>
      <c r="AC100" s="90"/>
      <c r="AD100" s="90"/>
    </row>
    <row r="101" spans="2:30" x14ac:dyDescent="0.25">
      <c r="B101" s="105" t="s">
        <v>53</v>
      </c>
      <c r="C101" s="106"/>
      <c r="D101" s="107"/>
      <c r="E101" s="13" t="s">
        <v>24</v>
      </c>
      <c r="F101" s="4"/>
      <c r="G101" s="26"/>
      <c r="H101" s="4"/>
      <c r="I101" s="2">
        <v>20</v>
      </c>
      <c r="J101" s="30">
        <v>140</v>
      </c>
      <c r="K101" s="15"/>
      <c r="L101" s="4">
        <v>200</v>
      </c>
      <c r="M101" s="4"/>
      <c r="N101" s="4">
        <v>20</v>
      </c>
      <c r="O101" s="4"/>
      <c r="P101" s="4">
        <v>30</v>
      </c>
      <c r="Q101" s="5">
        <v>250</v>
      </c>
      <c r="R101" s="4">
        <v>300</v>
      </c>
      <c r="S101" s="4"/>
      <c r="T101" s="41"/>
      <c r="U101" s="4">
        <f t="shared" si="11"/>
        <v>960</v>
      </c>
      <c r="V101" s="36">
        <v>3.67</v>
      </c>
      <c r="W101" s="36">
        <f t="shared" si="12"/>
        <v>3523.2</v>
      </c>
      <c r="X101" s="39">
        <f t="shared" si="13"/>
        <v>4.4406999999999996</v>
      </c>
      <c r="Y101" s="99">
        <f t="shared" si="14"/>
        <v>4263.0720000000001</v>
      </c>
      <c r="Z101" s="102">
        <v>2528</v>
      </c>
      <c r="AA101" s="102" t="s">
        <v>206</v>
      </c>
      <c r="AB101" s="90"/>
      <c r="AC101" s="90"/>
      <c r="AD101" s="90"/>
    </row>
    <row r="102" spans="2:30" x14ac:dyDescent="0.25">
      <c r="B102" s="105" t="s">
        <v>74</v>
      </c>
      <c r="C102" s="106"/>
      <c r="D102" s="107"/>
      <c r="E102" s="13" t="s">
        <v>24</v>
      </c>
      <c r="F102" s="4"/>
      <c r="G102" s="26"/>
      <c r="H102" s="4"/>
      <c r="I102" s="2"/>
      <c r="J102" s="30"/>
      <c r="K102" s="13">
        <v>50</v>
      </c>
      <c r="L102" s="4"/>
      <c r="M102" s="4"/>
      <c r="N102" s="4"/>
      <c r="O102" s="4"/>
      <c r="P102" s="4"/>
      <c r="Q102" s="5"/>
      <c r="R102" s="4"/>
      <c r="S102" s="4"/>
      <c r="T102" s="41"/>
      <c r="U102" s="4">
        <f t="shared" ref="U102:U103" si="15">SUM(F102:T102)</f>
        <v>50</v>
      </c>
      <c r="V102" s="36">
        <v>19.899999999999999</v>
      </c>
      <c r="W102" s="36">
        <f t="shared" si="12"/>
        <v>994.99999999999989</v>
      </c>
      <c r="X102" s="39">
        <f t="shared" si="13"/>
        <v>24.078999999999997</v>
      </c>
      <c r="Y102" s="99">
        <f t="shared" si="14"/>
        <v>1203.9499999999998</v>
      </c>
      <c r="Z102" s="102">
        <v>3309</v>
      </c>
      <c r="AA102" s="102" t="s">
        <v>207</v>
      </c>
      <c r="AB102" s="90"/>
      <c r="AC102" s="90"/>
      <c r="AD102" s="90"/>
    </row>
    <row r="103" spans="2:30" x14ac:dyDescent="0.25">
      <c r="B103" s="108" t="s">
        <v>75</v>
      </c>
      <c r="C103" s="109"/>
      <c r="D103" s="110"/>
      <c r="E103" s="13" t="s">
        <v>20</v>
      </c>
      <c r="F103" s="4"/>
      <c r="G103" s="26"/>
      <c r="H103" s="4"/>
      <c r="I103" s="2"/>
      <c r="J103" s="30"/>
      <c r="K103" s="13"/>
      <c r="L103" s="4"/>
      <c r="M103" s="4"/>
      <c r="N103" s="4"/>
      <c r="O103" s="4"/>
      <c r="P103" s="4"/>
      <c r="Q103" s="5"/>
      <c r="R103" s="4">
        <v>5</v>
      </c>
      <c r="S103" s="4"/>
      <c r="T103" s="41"/>
      <c r="U103" s="4">
        <f t="shared" si="15"/>
        <v>5</v>
      </c>
      <c r="V103" s="36">
        <v>401.31</v>
      </c>
      <c r="W103" s="36">
        <f t="shared" si="12"/>
        <v>2006.55</v>
      </c>
      <c r="X103" s="39">
        <f t="shared" si="13"/>
        <v>485.58510000000001</v>
      </c>
      <c r="Y103" s="99">
        <f t="shared" si="14"/>
        <v>2427.9255000000003</v>
      </c>
      <c r="Z103" s="102">
        <v>3607</v>
      </c>
      <c r="AA103" s="102" t="s">
        <v>213</v>
      </c>
      <c r="AB103" s="90"/>
      <c r="AC103" s="90"/>
      <c r="AD103" s="90"/>
    </row>
    <row r="104" spans="2:30" x14ac:dyDescent="0.25">
      <c r="B104" s="111" t="s">
        <v>59</v>
      </c>
      <c r="C104" s="112"/>
      <c r="D104" s="113"/>
      <c r="E104" s="13" t="s">
        <v>24</v>
      </c>
      <c r="F104" s="4"/>
      <c r="G104" s="26"/>
      <c r="H104" s="4"/>
      <c r="I104" s="2"/>
      <c r="J104" s="30">
        <v>4</v>
      </c>
      <c r="K104" s="13"/>
      <c r="L104" s="4">
        <v>5</v>
      </c>
      <c r="M104" s="4"/>
      <c r="N104" s="4">
        <v>1</v>
      </c>
      <c r="O104" s="4">
        <v>12</v>
      </c>
      <c r="P104" s="4"/>
      <c r="Q104" s="5"/>
      <c r="R104" s="4">
        <v>3</v>
      </c>
      <c r="S104" s="4"/>
      <c r="T104" s="41"/>
      <c r="U104" s="4">
        <f>SUM(F104:T104)</f>
        <v>25</v>
      </c>
      <c r="V104" s="36">
        <v>49.49</v>
      </c>
      <c r="W104" s="36">
        <f t="shared" si="12"/>
        <v>1237.25</v>
      </c>
      <c r="X104" s="39">
        <f t="shared" si="13"/>
        <v>59.882899999999999</v>
      </c>
      <c r="Y104" s="99">
        <f t="shared" si="14"/>
        <v>1497.0725</v>
      </c>
      <c r="Z104" s="102">
        <v>4924</v>
      </c>
      <c r="AA104" s="102" t="s">
        <v>202</v>
      </c>
      <c r="AB104" s="90"/>
      <c r="AC104" s="90"/>
      <c r="AD104" s="90"/>
    </row>
    <row r="105" spans="2:30" ht="15.75" thickBot="1" x14ac:dyDescent="0.3">
      <c r="B105" s="83" t="s">
        <v>32</v>
      </c>
      <c r="C105" s="83"/>
      <c r="D105" s="83"/>
      <c r="E105" s="17" t="s">
        <v>20</v>
      </c>
      <c r="F105" s="19"/>
      <c r="G105" s="28"/>
      <c r="H105" s="19">
        <v>3</v>
      </c>
      <c r="I105" s="20">
        <v>10</v>
      </c>
      <c r="J105" s="33"/>
      <c r="K105" s="34"/>
      <c r="L105" s="19"/>
      <c r="M105" s="19"/>
      <c r="N105" s="19">
        <v>1</v>
      </c>
      <c r="O105" s="19"/>
      <c r="P105" s="19"/>
      <c r="Q105" s="19"/>
      <c r="R105" s="19"/>
      <c r="S105" s="19"/>
      <c r="T105" s="45"/>
      <c r="U105" s="19">
        <f>SUM(F105:T105)</f>
        <v>14</v>
      </c>
      <c r="V105" s="36">
        <v>10.71</v>
      </c>
      <c r="W105" s="36">
        <f t="shared" si="12"/>
        <v>149.94</v>
      </c>
      <c r="X105" s="39">
        <f t="shared" si="13"/>
        <v>12.959100000000001</v>
      </c>
      <c r="Y105" s="99">
        <f t="shared" si="14"/>
        <v>181.42740000000001</v>
      </c>
      <c r="Z105" s="102">
        <v>1504</v>
      </c>
      <c r="AA105" s="102" t="s">
        <v>208</v>
      </c>
      <c r="AB105" s="90"/>
      <c r="AC105" s="90"/>
      <c r="AD105" s="90"/>
    </row>
    <row r="106" spans="2:30" ht="15" customHeight="1" thickBot="1" x14ac:dyDescent="0.3">
      <c r="B106" s="8"/>
      <c r="C106" s="8"/>
      <c r="D106" s="8"/>
      <c r="E106" s="3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133" t="s">
        <v>107</v>
      </c>
      <c r="V106" s="134"/>
      <c r="W106" s="37">
        <f>SUM(W34:W105)</f>
        <v>76749.03</v>
      </c>
      <c r="X106" s="40" t="s">
        <v>16</v>
      </c>
      <c r="Y106" s="103">
        <f>SUM(Y34:Y105)</f>
        <v>92866.326300000001</v>
      </c>
      <c r="AD106" s="90"/>
    </row>
    <row r="107" spans="2:30" ht="26.25" customHeight="1" x14ac:dyDescent="0.25">
      <c r="B107" s="8"/>
      <c r="C107" s="8"/>
      <c r="D107" s="8"/>
      <c r="E107" s="3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38"/>
      <c r="V107" s="8"/>
      <c r="W107" s="8"/>
      <c r="X107" s="104">
        <f>Y106-W106</f>
        <v>16117.296300000002</v>
      </c>
      <c r="Y107" s="8"/>
      <c r="AD107" s="90"/>
    </row>
    <row r="108" spans="2:30" ht="26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 t="s">
        <v>215</v>
      </c>
      <c r="X108" s="8"/>
      <c r="Y108" s="8"/>
    </row>
    <row r="109" spans="2:30" ht="26.25" customHeight="1" x14ac:dyDescent="0.25"/>
  </sheetData>
  <mergeCells count="76">
    <mergeCell ref="F13:K13"/>
    <mergeCell ref="F14:K14"/>
    <mergeCell ref="F15:K15"/>
    <mergeCell ref="F16:K16"/>
    <mergeCell ref="F17:K17"/>
    <mergeCell ref="F18:K18"/>
    <mergeCell ref="F19:K19"/>
    <mergeCell ref="B14:E14"/>
    <mergeCell ref="B15:E15"/>
    <mergeCell ref="B16:E16"/>
    <mergeCell ref="B17:E17"/>
    <mergeCell ref="B19:E19"/>
    <mergeCell ref="B20:E20"/>
    <mergeCell ref="B18:E18"/>
    <mergeCell ref="B4:E4"/>
    <mergeCell ref="B13:E13"/>
    <mergeCell ref="B21:E21"/>
    <mergeCell ref="B31:H31"/>
    <mergeCell ref="F20:K20"/>
    <mergeCell ref="F21:K21"/>
    <mergeCell ref="F22:K22"/>
    <mergeCell ref="B26:E26"/>
    <mergeCell ref="F26:K26"/>
    <mergeCell ref="B27:E27"/>
    <mergeCell ref="F27:K27"/>
    <mergeCell ref="B28:E28"/>
    <mergeCell ref="F28:K28"/>
    <mergeCell ref="B23:E23"/>
    <mergeCell ref="F23:K23"/>
    <mergeCell ref="B24:E24"/>
    <mergeCell ref="F24:K24"/>
    <mergeCell ref="B25:E25"/>
    <mergeCell ref="B22:E22"/>
    <mergeCell ref="B2:J2"/>
    <mergeCell ref="B12:K12"/>
    <mergeCell ref="C5:J5"/>
    <mergeCell ref="C6:J6"/>
    <mergeCell ref="C7:J7"/>
    <mergeCell ref="C8:J8"/>
    <mergeCell ref="C9:J9"/>
    <mergeCell ref="C10:J10"/>
    <mergeCell ref="F25:K25"/>
    <mergeCell ref="U106:V106"/>
    <mergeCell ref="B32:D32"/>
    <mergeCell ref="B33:D33"/>
    <mergeCell ref="B34:D34"/>
    <mergeCell ref="B36:D36"/>
    <mergeCell ref="B37:D37"/>
    <mergeCell ref="B39:D39"/>
    <mergeCell ref="B44:D44"/>
    <mergeCell ref="B45:D45"/>
    <mergeCell ref="B48:D48"/>
    <mergeCell ref="B49:D49"/>
    <mergeCell ref="B50:D50"/>
    <mergeCell ref="B51:D51"/>
    <mergeCell ref="B52:D52"/>
    <mergeCell ref="B30:E30"/>
    <mergeCell ref="B53:D53"/>
    <mergeCell ref="B54:D54"/>
    <mergeCell ref="B55:D55"/>
    <mergeCell ref="B56:D56"/>
    <mergeCell ref="B58:D58"/>
    <mergeCell ref="B63:D63"/>
    <mergeCell ref="B71:D71"/>
    <mergeCell ref="B72:D72"/>
    <mergeCell ref="B76:D76"/>
    <mergeCell ref="B80:D80"/>
    <mergeCell ref="B101:D101"/>
    <mergeCell ref="B102:D102"/>
    <mergeCell ref="B103:D103"/>
    <mergeCell ref="B104:D104"/>
    <mergeCell ref="B93:D93"/>
    <mergeCell ref="B97:D97"/>
    <mergeCell ref="B98:D98"/>
    <mergeCell ref="B99:D99"/>
    <mergeCell ref="B100:D100"/>
  </mergeCell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Hygiena - příloha č. 1</vt:lpstr>
      <vt:lpstr>'Hygiena - příloha č. 1'!NA00262Nab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2018-01-11T11:38:09Z</cp:lastPrinted>
  <dcterms:created xsi:type="dcterms:W3CDTF">2015-04-27T07:05:29Z</dcterms:created>
  <dcterms:modified xsi:type="dcterms:W3CDTF">2018-06-25T11:26:20Z</dcterms:modified>
</cp:coreProperties>
</file>